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iranda\Desktop\Oaxaca CEA Estatal\"/>
    </mc:Choice>
  </mc:AlternateContent>
  <bookViews>
    <workbookView xWindow="105" yWindow="1680" windowWidth="1980" windowHeight="1170" tabRatio="847" activeTab="2"/>
  </bookViews>
  <sheets>
    <sheet name="N_Campos Generales" sheetId="1" r:id="rId1"/>
    <sheet name="N_Campos Especificos" sheetId="2" r:id="rId2"/>
    <sheet name="a)Estándar (E)" sheetId="3" r:id="rId3"/>
    <sheet name="b)Estándar (T)" sheetId="11" r:id="rId4"/>
    <sheet name="c)Estándar2 (E)" sheetId="4" r:id="rId5"/>
    <sheet name="d)Estándar3 (E)" sheetId="5" r:id="rId6"/>
    <sheet name="e)Estándar4 (E)" sheetId="6" r:id="rId7"/>
    <sheet name="f)Estándar sin Acumulados" sheetId="12" r:id="rId8"/>
  </sheets>
  <definedNames>
    <definedName name="area">'N_Campos Generales'!$C$21</definedName>
    <definedName name="cargo">'N_Campos Generales'!$C$18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E11" i="12" l="1"/>
  <c r="B11" i="12"/>
  <c r="E10" i="12"/>
  <c r="B10" i="12"/>
  <c r="E9" i="12"/>
  <c r="B6" i="12"/>
  <c r="D5" i="12"/>
  <c r="B5" i="12"/>
  <c r="B3" i="12"/>
  <c r="A2" i="12"/>
  <c r="A22" i="4" l="1"/>
  <c r="A21" i="4"/>
  <c r="A25" i="11"/>
  <c r="E14" i="11"/>
  <c r="B14" i="11"/>
  <c r="E13" i="11"/>
  <c r="B13" i="11"/>
  <c r="E12" i="11"/>
  <c r="B8" i="11"/>
  <c r="D7" i="11"/>
  <c r="B7" i="11"/>
  <c r="B4" i="11"/>
  <c r="A2" i="11"/>
  <c r="E12" i="6"/>
  <c r="E13" i="6"/>
  <c r="E14" i="6"/>
  <c r="E12" i="5"/>
  <c r="E13" i="5"/>
  <c r="E14" i="5"/>
  <c r="E9" i="4"/>
  <c r="E10" i="4"/>
  <c r="E11" i="4"/>
  <c r="E12" i="3"/>
  <c r="E13" i="3"/>
  <c r="E14" i="3"/>
  <c r="A27" i="6"/>
  <c r="B14" i="6"/>
  <c r="B13" i="6"/>
  <c r="B8" i="6"/>
  <c r="D7" i="6"/>
  <c r="B7" i="6"/>
  <c r="B4" i="6"/>
  <c r="A2" i="6"/>
  <c r="A27" i="5"/>
  <c r="B14" i="5"/>
  <c r="B13" i="5"/>
  <c r="B8" i="5"/>
  <c r="D7" i="5"/>
  <c r="B7" i="5"/>
  <c r="B4" i="5"/>
  <c r="A2" i="5"/>
  <c r="B11" i="4"/>
  <c r="B10" i="4"/>
  <c r="B6" i="4"/>
  <c r="D5" i="4"/>
  <c r="B5" i="4"/>
  <c r="B3" i="4"/>
  <c r="A2" i="4"/>
  <c r="B14" i="3"/>
  <c r="B13" i="3"/>
  <c r="B8" i="3"/>
  <c r="D7" i="3"/>
  <c r="B7" i="3"/>
  <c r="B4" i="3"/>
  <c r="A2" i="3"/>
  <c r="A27" i="3"/>
</calcChain>
</file>

<file path=xl/sharedStrings.xml><?xml version="1.0" encoding="utf-8"?>
<sst xmlns="http://schemas.openxmlformats.org/spreadsheetml/2006/main" count="372" uniqueCount="224">
  <si>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</si>
  <si>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</si>
  <si>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</si>
  <si>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</si>
  <si>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</si>
  <si>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</si>
  <si>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</si>
  <si>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</si>
  <si>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</si>
  <si>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</si>
  <si>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</si>
  <si>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</si>
  <si>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</si>
  <si>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</si>
  <si>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</si>
  <si>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</si>
  <si>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</si>
  <si>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</si>
  <si>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</si>
  <si>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</si>
  <si>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</si>
  <si>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</si>
  <si>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</si>
  <si>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</si>
  <si>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</si>
  <si>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</si>
  <si>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</si>
  <si>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</si>
  <si>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</si>
  <si>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</si>
  <si>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</si>
  <si>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</si>
  <si>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</si>
  <si>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</si>
  <si>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</si>
  <si>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</si>
  <si>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</si>
  <si>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</si>
  <si>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Fecha:</t>
  </si>
  <si>
    <t>PROGRAMA DE EROGACIONES DE LA EJECUCION GENERAL DE LOS TRABAJOS</t>
  </si>
  <si>
    <t>PARTIDA</t>
  </si>
  <si>
    <t>{detalle}</t>
  </si>
  <si>
    <t>{fin del reporte}</t>
  </si>
  <si>
    <t>Inicio</t>
  </si>
  <si>
    <t>Fin</t>
  </si>
  <si>
    <t>PROGRAMA DE EROGACIONES DE LA EJECUCION GENERAL DE LOS TRABAJOS (POR CONCEPTO)</t>
  </si>
  <si>
    <t>Código</t>
  </si>
  <si>
    <t>Descripción</t>
  </si>
  <si>
    <t>Días</t>
  </si>
  <si>
    <t>Importe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</si>
  <si>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</si>
  <si>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</si>
  <si>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</si>
  <si>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</si>
  <si>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</si>
  <si>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</si>
  <si>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</si>
  <si>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</si>
  <si>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</si>
  <si>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</si>
  <si>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</si>
  <si>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</si>
  <si>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</si>
  <si>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</si>
  <si>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</si>
  <si>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</si>
  <si>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</si>
  <si>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</si>
  <si>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</si>
  <si>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</si>
  <si>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</si>
  <si>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</si>
  <si>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</si>
  <si>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</si>
  <si>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</si>
  <si>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</si>
  <si>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</si>
  <si>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</si>
  <si>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</si>
  <si>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</si>
  <si>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</si>
  <si>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</si>
  <si>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</si>
  <si>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</si>
  <si>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</si>
  <si>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</si>
  <si>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</si>
  <si>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</si>
  <si>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</si>
  <si>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</si>
  <si>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</si>
  <si>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</si>
  <si>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</si>
  <si>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</si>
  <si>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</si>
  <si>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</si>
  <si>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</si>
  <si>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</si>
  <si>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</si>
  <si>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</si>
  <si>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Tramo de Barranca del Muerto a Tlahuac.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</si>
  <si>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</si>
  <si>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</si>
  <si>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</si>
  <si>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</si>
  <si>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</si>
  <si>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</si>
  <si>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</si>
  <si>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</si>
  <si>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</si>
  <si>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</si>
  <si>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</si>
  <si>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</si>
  <si>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</si>
  <si>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</si>
  <si>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</si>
  <si>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</si>
  <si>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</si>
  <si>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</si>
  <si>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</si>
  <si>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</si>
  <si>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</si>
  <si>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</si>
  <si>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</si>
  <si>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</si>
  <si>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</si>
  <si>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</si>
  <si>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</si>
  <si>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</si>
  <si>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</si>
  <si>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</si>
  <si>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</si>
  <si>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</si>
  <si>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</si>
  <si>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</si>
  <si>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</si>
  <si>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</si>
  <si>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</si>
  <si>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</si>
  <si>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</si>
  <si>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</si>
  <si>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</si>
  <si>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</si>
  <si>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</si>
  <si>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</si>
  <si>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</si>
  <si>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</si>
  <si>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</si>
  <si>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</si>
  <si>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</si>
  <si>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</si>
  <si>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</si>
  <si>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</si>
  <si>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</si>
  <si>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</si>
  <si>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</si>
  <si>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</si>
  <si>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</si>
  <si>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Monto esta hoja:</t>
  </si>
  <si>
    <t>Acumulado:</t>
  </si>
  <si>
    <t>Cliente:</t>
  </si>
  <si>
    <t>Concurso No.:</t>
  </si>
  <si>
    <t>Obra:</t>
  </si>
  <si>
    <t>Lugar:</t>
  </si>
  <si>
    <t>Duración:</t>
  </si>
  <si>
    <t>Inicio obra:</t>
  </si>
  <si>
    <t>Fin obra: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</si>
  <si>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</si>
  <si>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</si>
  <si>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</si>
  <si>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</si>
  <si>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</si>
  <si>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</si>
  <si>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</si>
  <si>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</si>
  <si>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</si>
  <si>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</si>
  <si>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</si>
  <si>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</si>
  <si>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</si>
  <si>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</si>
  <si>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</si>
  <si>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</si>
  <si>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</si>
  <si>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</si>
  <si>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</si>
  <si>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</si>
  <si>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</si>
  <si>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</si>
  <si>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</si>
  <si>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</si>
  <si>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</si>
  <si>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</si>
  <si>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</si>
  <si>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</si>
  <si>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</si>
  <si>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</si>
  <si>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</si>
  <si>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</si>
  <si>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</si>
  <si>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</si>
  <si>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</si>
  <si>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</si>
  <si>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</si>
  <si>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</si>
  <si>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</si>
  <si>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</si>
  <si>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</si>
  <si>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</si>
  <si>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</si>
  <si>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</si>
  <si>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</si>
  <si>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Concurso No:</t>
  </si>
  <si>
    <t>110812-11</t>
  </si>
  <si>
    <t>IMPORTE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</si>
  <si>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</si>
  <si>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</si>
  <si>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</si>
  <si>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</si>
  <si>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</si>
  <si>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</si>
  <si>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</si>
  <si>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</si>
  <si>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Angelito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</si>
</sst>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&quot;$&quot;#,##0.00_);\(&quot;$&quot;#,##0.00\)"/>
    <numFmt numFmtId="166" formatCode="&quot;$&quot;#,##0.00"/>
    <numFmt numFmtId="167" formatCode="dd/mm/yyyy;@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1" fillId="0" borderId="0"/>
  </cellStyleXfs>
  <cellXfs count="143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/>
    <xf numFmtId="0" fontId="4" fillId="0" borderId="0" xfId="0" applyFont="1"/>
    <xf numFmtId="0" fontId="4" fillId="0" borderId="0" xfId="0" applyFont="1" applyBorder="1"/>
    <xf numFmtId="0" fontId="0" fillId="0" borderId="4" xfId="0" applyBorder="1"/>
    <xf numFmtId="0" fontId="0" fillId="0" borderId="0" xfId="0" applyBorder="1"/>
    <xf numFmtId="0" fontId="4" fillId="0" borderId="5" xfId="0" applyFont="1" applyBorder="1"/>
    <xf numFmtId="0" fontId="0" fillId="0" borderId="6" xfId="0" applyBorder="1"/>
    <xf numFmtId="0" fontId="1" fillId="0" borderId="0" xfId="0" applyFont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7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164" fontId="7" fillId="0" borderId="0" xfId="2" applyNumberFormat="1" applyFont="1"/>
    <xf numFmtId="0" fontId="4" fillId="0" borderId="0" xfId="0" applyFont="1" applyBorder="1" applyAlignment="1">
      <alignment horizontal="justify" vertical="top"/>
    </xf>
    <xf numFmtId="165" fontId="4" fillId="0" borderId="0" xfId="0" applyNumberFormat="1" applyFont="1" applyBorder="1" applyAlignment="1">
      <alignment horizontal="right" vertical="top"/>
    </xf>
    <xf numFmtId="0" fontId="0" fillId="0" borderId="9" xfId="0" applyBorder="1"/>
    <xf numFmtId="0" fontId="0" fillId="0" borderId="0" xfId="0" applyAlignment="1">
      <alignment horizontal="centerContinuous"/>
    </xf>
    <xf numFmtId="3" fontId="4" fillId="0" borderId="0" xfId="0" applyNumberFormat="1" applyFont="1" applyAlignment="1">
      <alignment horizontal="right" vertical="top"/>
    </xf>
    <xf numFmtId="164" fontId="4" fillId="0" borderId="0" xfId="2" applyNumberFormat="1" applyFont="1" applyAlignment="1">
      <alignment horizontal="right" vertical="top"/>
    </xf>
    <xf numFmtId="0" fontId="4" fillId="0" borderId="10" xfId="0" applyFont="1" applyBorder="1"/>
    <xf numFmtId="0" fontId="4" fillId="0" borderId="11" xfId="0" applyFont="1" applyBorder="1"/>
    <xf numFmtId="15" fontId="4" fillId="0" borderId="0" xfId="0" applyNumberFormat="1" applyFont="1" applyBorder="1" applyAlignment="1">
      <alignment vertical="top"/>
    </xf>
    <xf numFmtId="0" fontId="8" fillId="0" borderId="0" xfId="0" applyFont="1" applyAlignment="1">
      <alignment horizontal="centerContinuous"/>
    </xf>
    <xf numFmtId="0" fontId="8" fillId="0" borderId="0" xfId="0" applyFont="1" applyAlignment="1">
      <alignment horizontal="center"/>
    </xf>
    <xf numFmtId="0" fontId="8" fillId="3" borderId="12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 wrapText="1"/>
    </xf>
    <xf numFmtId="0" fontId="8" fillId="5" borderId="14" xfId="0" applyFont="1" applyFill="1" applyBorder="1" applyAlignment="1">
      <alignment vertical="top"/>
    </xf>
    <xf numFmtId="0" fontId="0" fillId="5" borderId="15" xfId="0" applyFill="1" applyBorder="1" applyAlignment="1">
      <alignment vertical="top"/>
    </xf>
    <xf numFmtId="0" fontId="8" fillId="5" borderId="16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8" fillId="2" borderId="1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8" fillId="2" borderId="1" xfId="0" applyFont="1" applyFill="1" applyBorder="1" applyAlignment="1">
      <alignment vertical="top" wrapText="1"/>
    </xf>
    <xf numFmtId="0" fontId="9" fillId="2" borderId="1" xfId="1" applyFill="1" applyBorder="1" applyAlignment="1" applyProtection="1">
      <alignment vertical="top" wrapText="1"/>
    </xf>
    <xf numFmtId="49" fontId="8" fillId="2" borderId="1" xfId="0" applyNumberFormat="1" applyFont="1" applyFill="1" applyBorder="1" applyAlignment="1">
      <alignment vertical="top" wrapText="1"/>
    </xf>
    <xf numFmtId="0" fontId="0" fillId="5" borderId="16" xfId="0" applyFill="1" applyBorder="1" applyAlignment="1">
      <alignment vertical="top"/>
    </xf>
    <xf numFmtId="0" fontId="8" fillId="2" borderId="1" xfId="0" applyFont="1" applyFill="1" applyBorder="1" applyAlignment="1">
      <alignment horizontal="left" vertical="top" wrapText="1"/>
    </xf>
    <xf numFmtId="0" fontId="8" fillId="5" borderId="1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166" fontId="8" fillId="2" borderId="1" xfId="0" applyNumberFormat="1" applyFont="1" applyFill="1" applyBorder="1" applyAlignment="1">
      <alignment vertical="top" wrapText="1"/>
    </xf>
    <xf numFmtId="10" fontId="8" fillId="2" borderId="1" xfId="0" applyNumberFormat="1" applyFont="1" applyFill="1" applyBorder="1" applyAlignment="1">
      <alignment vertical="top" wrapText="1"/>
    </xf>
    <xf numFmtId="0" fontId="8" fillId="5" borderId="19" xfId="0" applyFont="1" applyFill="1" applyBorder="1" applyAlignment="1">
      <alignment vertical="top"/>
    </xf>
    <xf numFmtId="0" fontId="0" fillId="5" borderId="20" xfId="0" applyFill="1" applyBorder="1" applyAlignment="1">
      <alignment vertical="top"/>
    </xf>
    <xf numFmtId="0" fontId="8" fillId="5" borderId="20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/>
    </xf>
    <xf numFmtId="0" fontId="3" fillId="4" borderId="14" xfId="0" applyFont="1" applyFill="1" applyBorder="1" applyAlignment="1">
      <alignment vertical="top"/>
    </xf>
    <xf numFmtId="0" fontId="0" fillId="4" borderId="16" xfId="0" applyFill="1" applyBorder="1" applyAlignment="1">
      <alignment vertical="top"/>
    </xf>
    <xf numFmtId="0" fontId="8" fillId="3" borderId="14" xfId="0" applyFont="1" applyFill="1" applyBorder="1" applyAlignment="1">
      <alignment horizontal="center" vertical="top"/>
    </xf>
    <xf numFmtId="0" fontId="8" fillId="3" borderId="16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8" fillId="2" borderId="1" xfId="0" applyFont="1" applyFill="1" applyBorder="1"/>
    <xf numFmtId="0" fontId="2" fillId="2" borderId="1" xfId="0" applyFont="1" applyFill="1" applyBorder="1"/>
    <xf numFmtId="0" fontId="2" fillId="2" borderId="17" xfId="0" applyFont="1" applyFill="1" applyBorder="1"/>
    <xf numFmtId="0" fontId="4" fillId="0" borderId="22" xfId="0" applyFont="1" applyBorder="1"/>
    <xf numFmtId="0" fontId="6" fillId="0" borderId="23" xfId="0" applyFont="1" applyBorder="1" applyAlignment="1">
      <alignment horizontal="right"/>
    </xf>
    <xf numFmtId="166" fontId="6" fillId="0" borderId="24" xfId="0" applyNumberFormat="1" applyFont="1" applyBorder="1" applyAlignment="1">
      <alignment horizontal="right" vertical="top"/>
    </xf>
    <xf numFmtId="0" fontId="4" fillId="0" borderId="25" xfId="0" applyFont="1" applyBorder="1"/>
    <xf numFmtId="0" fontId="6" fillId="0" borderId="0" xfId="0" applyFont="1" applyBorder="1" applyAlignment="1">
      <alignment horizontal="right"/>
    </xf>
    <xf numFmtId="166" fontId="6" fillId="0" borderId="26" xfId="0" applyNumberFormat="1" applyFont="1" applyBorder="1" applyAlignment="1">
      <alignment horizontal="right" vertical="top"/>
    </xf>
    <xf numFmtId="0" fontId="6" fillId="0" borderId="27" xfId="0" applyFont="1" applyBorder="1"/>
    <xf numFmtId="0" fontId="4" fillId="0" borderId="28" xfId="0" applyFont="1" applyBorder="1"/>
    <xf numFmtId="166" fontId="6" fillId="0" borderId="29" xfId="0" applyNumberFormat="1" applyFont="1" applyBorder="1" applyAlignment="1">
      <alignment horizontal="right" vertical="top"/>
    </xf>
    <xf numFmtId="49" fontId="4" fillId="0" borderId="0" xfId="0" applyNumberFormat="1" applyFont="1" applyAlignment="1">
      <alignment vertical="top"/>
    </xf>
    <xf numFmtId="0" fontId="4" fillId="0" borderId="0" xfId="0" applyFont="1" applyBorder="1" applyAlignment="1">
      <alignment horizontal="left" vertical="top" wrapText="1"/>
    </xf>
    <xf numFmtId="49" fontId="4" fillId="0" borderId="0" xfId="0" applyNumberFormat="1" applyFont="1" applyBorder="1"/>
    <xf numFmtId="0" fontId="4" fillId="0" borderId="0" xfId="0" applyFont="1" applyBorder="1" applyAlignment="1">
      <alignment horizontal="left" vertical="top"/>
    </xf>
    <xf numFmtId="0" fontId="6" fillId="0" borderId="10" xfId="0" applyFont="1" applyBorder="1"/>
    <xf numFmtId="0" fontId="6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left" vertical="top" wrapText="1"/>
    </xf>
    <xf numFmtId="15" fontId="6" fillId="0" borderId="0" xfId="0" applyNumberFormat="1" applyFont="1" applyBorder="1" applyAlignment="1">
      <alignment horizontal="left" vertical="center"/>
    </xf>
    <xf numFmtId="0" fontId="6" fillId="0" borderId="5" xfId="0" applyFont="1" applyBorder="1"/>
    <xf numFmtId="0" fontId="4" fillId="0" borderId="23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0" fillId="6" borderId="0" xfId="0" applyFill="1"/>
    <xf numFmtId="49" fontId="4" fillId="0" borderId="0" xfId="0" applyNumberFormat="1" applyFont="1" applyAlignment="1">
      <alignment horizontal="left" vertical="top" wrapText="1"/>
    </xf>
    <xf numFmtId="166" fontId="4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center" vertical="top"/>
    </xf>
    <xf numFmtId="10" fontId="4" fillId="0" borderId="0" xfId="3" applyNumberFormat="1" applyFont="1" applyAlignment="1">
      <alignment horizontal="right" vertical="top"/>
    </xf>
    <xf numFmtId="0" fontId="8" fillId="2" borderId="16" xfId="0" applyNumberFormat="1" applyFont="1" applyFill="1" applyBorder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6" fillId="0" borderId="28" xfId="0" applyFont="1" applyBorder="1" applyAlignment="1">
      <alignment horizontal="right"/>
    </xf>
    <xf numFmtId="0" fontId="4" fillId="0" borderId="0" xfId="0" applyFont="1" applyAlignment="1">
      <alignment horizontal="center" vertical="top"/>
    </xf>
    <xf numFmtId="166" fontId="4" fillId="0" borderId="0" xfId="2" applyNumberFormat="1" applyFont="1" applyAlignment="1">
      <alignment horizontal="right" vertical="top"/>
    </xf>
    <xf numFmtId="0" fontId="6" fillId="0" borderId="30" xfId="0" applyFont="1" applyFill="1" applyBorder="1" applyAlignment="1">
      <alignment horizontal="center"/>
    </xf>
    <xf numFmtId="4" fontId="4" fillId="0" borderId="0" xfId="0" applyNumberFormat="1" applyFont="1" applyAlignment="1">
      <alignment horizontal="center" vertical="top"/>
    </xf>
    <xf numFmtId="15" fontId="6" fillId="0" borderId="0" xfId="0" applyNumberFormat="1" applyFont="1" applyBorder="1" applyAlignment="1">
      <alignment horizontal="left" vertical="top"/>
    </xf>
    <xf numFmtId="0" fontId="6" fillId="0" borderId="5" xfId="0" applyFont="1" applyBorder="1" applyAlignment="1">
      <alignment vertical="top"/>
    </xf>
    <xf numFmtId="0" fontId="6" fillId="0" borderId="0" xfId="0" applyNumberFormat="1" applyFont="1" applyBorder="1" applyAlignment="1">
      <alignment horizontal="left" vertical="top"/>
    </xf>
    <xf numFmtId="167" fontId="6" fillId="0" borderId="21" xfId="0" applyNumberFormat="1" applyFont="1" applyFill="1" applyBorder="1" applyAlignment="1">
      <alignment horizont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14" xfId="4" applyFont="1" applyFill="1" applyBorder="1" applyAlignment="1">
      <alignment vertical="top"/>
    </xf>
    <xf numFmtId="0" fontId="11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1" fillId="2" borderId="14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7" fontId="4" fillId="0" borderId="0" xfId="0" applyNumberFormat="1" applyFont="1" applyBorder="1"/>
    <xf numFmtId="167" fontId="4" fillId="0" borderId="5" xfId="0" applyNumberFormat="1" applyFont="1" applyBorder="1"/>
    <xf numFmtId="167" fontId="4" fillId="0" borderId="0" xfId="0" applyNumberFormat="1" applyFont="1" applyBorder="1" applyAlignment="1">
      <alignment horizontal="left" vertical="top"/>
    </xf>
    <xf numFmtId="167" fontId="4" fillId="0" borderId="5" xfId="0" applyNumberFormat="1" applyFont="1" applyBorder="1" applyAlignment="1">
      <alignment horizontal="left" vertical="top"/>
    </xf>
    <xf numFmtId="167" fontId="8" fillId="2" borderId="1" xfId="0" applyNumberFormat="1" applyFont="1" applyFill="1" applyBorder="1" applyAlignment="1">
      <alignment vertical="top" wrapText="1"/>
    </xf>
    <xf numFmtId="167" fontId="8" fillId="2" borderId="18" xfId="0" applyNumberFormat="1" applyFont="1" applyFill="1" applyBorder="1" applyAlignment="1">
      <alignment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6" fillId="0" borderId="30" xfId="0" applyFont="1" applyFill="1" applyBorder="1" applyAlignment="1">
      <alignment horizontal="center"/>
    </xf>
    <xf numFmtId="0" fontId="0" fillId="0" borderId="3" xfId="0" applyBorder="1"/>
    <xf numFmtId="0" fontId="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6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4" fillId="0" borderId="28" xfId="0" applyFont="1" applyBorder="1" applyAlignment="1">
      <alignment horizontal="right"/>
    </xf>
    <xf numFmtId="0" fontId="6" fillId="0" borderId="32" xfId="0" applyFont="1" applyFill="1" applyBorder="1" applyAlignment="1">
      <alignment horizontal="center"/>
    </xf>
    <xf numFmtId="166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justify" vertical="top" wrapText="1"/>
    </xf>
    <xf numFmtId="0" fontId="6" fillId="0" borderId="32" xfId="0" applyFont="1" applyFill="1" applyBorder="1" applyAlignment="1">
      <alignment horizontal="center"/>
    </xf>
    <xf numFmtId="0" fontId="4" fillId="0" borderId="0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vertical="top" wrapText="1"/>
    </xf>
    <xf numFmtId="0" fontId="4" fillId="0" borderId="0" xfId="0" applyFont="1" applyBorder="1" applyAlignment="1">
      <alignment horizontal="justify" vertical="top" wrapText="1"/>
    </xf>
    <xf numFmtId="0" fontId="6" fillId="0" borderId="30" xfId="0" applyFont="1" applyFill="1" applyBorder="1" applyAlignment="1">
      <alignment horizontal="center"/>
    </xf>
    <xf numFmtId="0" fontId="6" fillId="0" borderId="31" xfId="0" applyFont="1" applyFill="1" applyBorder="1" applyAlignment="1">
      <alignment horizont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6" fillId="0" borderId="32" xfId="0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</cellXfs>
  <cellStyles count="5">
    <cellStyle name="Hipervínculo" xfId="1" builtinId="8"/>
    <cellStyle name="Moneda" xfId="2" builtinId="4"/>
    <cellStyle name="Normal" xfId="0" builtinId="0"/>
    <cellStyle name="Normal 2" xfId="4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21</xdr:row>
      <xdr:rowOff>38100</xdr:rowOff>
    </xdr:from>
    <xdr:to>
      <xdr:col>3</xdr:col>
      <xdr:colOff>723899</xdr:colOff>
      <xdr:row>21</xdr:row>
      <xdr:rowOff>123825</xdr:rowOff>
    </xdr:to>
    <xdr:sp macro="" textlink="">
      <xdr:nvSpPr>
        <xdr:cNvPr id="3" name="barrames"/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219075</xdr:colOff>
      <xdr:row>2</xdr:row>
      <xdr:rowOff>28575</xdr:rowOff>
    </xdr:from>
    <xdr:to>
      <xdr:col>5</xdr:col>
      <xdr:colOff>304800</xdr:colOff>
      <xdr:row>6</xdr:row>
      <xdr:rowOff>35594</xdr:rowOff>
    </xdr:to>
    <xdr:pic>
      <xdr:nvPicPr>
        <xdr:cNvPr id="4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53050" y="381000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21</xdr:row>
      <xdr:rowOff>38100</xdr:rowOff>
    </xdr:from>
    <xdr:to>
      <xdr:col>3</xdr:col>
      <xdr:colOff>723899</xdr:colOff>
      <xdr:row>21</xdr:row>
      <xdr:rowOff>123825</xdr:rowOff>
    </xdr:to>
    <xdr:sp macro="" textlink="">
      <xdr:nvSpPr>
        <xdr:cNvPr id="2" name="barrames"/>
        <xdr:cNvSpPr/>
      </xdr:nvSpPr>
      <xdr:spPr>
        <a:xfrm>
          <a:off x="4571999" y="333375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285750</xdr:colOff>
      <xdr:row>1</xdr:row>
      <xdr:rowOff>171450</xdr:rowOff>
    </xdr:from>
    <xdr:to>
      <xdr:col>5</xdr:col>
      <xdr:colOff>371475</xdr:colOff>
      <xdr:row>5</xdr:row>
      <xdr:rowOff>149894</xdr:rowOff>
    </xdr:to>
    <xdr:pic>
      <xdr:nvPicPr>
        <xdr:cNvPr id="4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333375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18</xdr:row>
      <xdr:rowOff>38100</xdr:rowOff>
    </xdr:from>
    <xdr:to>
      <xdr:col>5</xdr:col>
      <xdr:colOff>723899</xdr:colOff>
      <xdr:row>18</xdr:row>
      <xdr:rowOff>123825</xdr:rowOff>
    </xdr:to>
    <xdr:sp macro="" textlink="">
      <xdr:nvSpPr>
        <xdr:cNvPr id="3" name="barrames"/>
        <xdr:cNvSpPr/>
      </xdr:nvSpPr>
      <xdr:spPr>
        <a:xfrm>
          <a:off x="3324224" y="39814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523875</xdr:colOff>
      <xdr:row>2</xdr:row>
      <xdr:rowOff>0</xdr:rowOff>
    </xdr:from>
    <xdr:to>
      <xdr:col>5</xdr:col>
      <xdr:colOff>609600</xdr:colOff>
      <xdr:row>6</xdr:row>
      <xdr:rowOff>35594</xdr:rowOff>
    </xdr:to>
    <xdr:pic>
      <xdr:nvPicPr>
        <xdr:cNvPr id="5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333375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/>
        <xdr:cNvSpPr/>
      </xdr:nvSpPr>
      <xdr:spPr>
        <a:xfrm>
          <a:off x="4714874" y="38766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314325</xdr:colOff>
      <xdr:row>2</xdr:row>
      <xdr:rowOff>28575</xdr:rowOff>
    </xdr:from>
    <xdr:to>
      <xdr:col>5</xdr:col>
      <xdr:colOff>400050</xdr:colOff>
      <xdr:row>6</xdr:row>
      <xdr:rowOff>35594</xdr:rowOff>
    </xdr:to>
    <xdr:pic>
      <xdr:nvPicPr>
        <xdr:cNvPr id="5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38800" y="381000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/>
        <xdr:cNvSpPr/>
      </xdr:nvSpPr>
      <xdr:spPr>
        <a:xfrm>
          <a:off x="4714874" y="38766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276225</xdr:colOff>
      <xdr:row>1</xdr:row>
      <xdr:rowOff>180975</xdr:rowOff>
    </xdr:from>
    <xdr:to>
      <xdr:col>5</xdr:col>
      <xdr:colOff>361950</xdr:colOff>
      <xdr:row>5</xdr:row>
      <xdr:rowOff>159419</xdr:rowOff>
    </xdr:to>
    <xdr:pic>
      <xdr:nvPicPr>
        <xdr:cNvPr id="5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9775" y="342900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18</xdr:row>
      <xdr:rowOff>28576</xdr:rowOff>
    </xdr:from>
    <xdr:to>
      <xdr:col>5</xdr:col>
      <xdr:colOff>857250</xdr:colOff>
      <xdr:row>18</xdr:row>
      <xdr:rowOff>104776</xdr:rowOff>
    </xdr:to>
    <xdr:sp macro="" textlink="">
      <xdr:nvSpPr>
        <xdr:cNvPr id="4" name="barrames"/>
        <xdr:cNvSpPr/>
      </xdr:nvSpPr>
      <xdr:spPr>
        <a:xfrm>
          <a:off x="5715000" y="2886076"/>
          <a:ext cx="752475" cy="762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19050</xdr:colOff>
      <xdr:row>1</xdr:row>
      <xdr:rowOff>104775</xdr:rowOff>
    </xdr:from>
    <xdr:to>
      <xdr:col>5</xdr:col>
      <xdr:colOff>752475</xdr:colOff>
      <xdr:row>5</xdr:row>
      <xdr:rowOff>111794</xdr:rowOff>
    </xdr:to>
    <xdr:pic>
      <xdr:nvPicPr>
        <xdr:cNvPr id="5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29275" y="247650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zoomScale="85" zoomScaleNormal="85" workbookViewId="0">
      <selection activeCell="A4" sqref="A4"/>
    </sheetView>
  </sheetViews>
  <sheetFormatPr baseColWidth="10" defaultColWidth="9.140625" defaultRowHeight="12.75" x14ac:dyDescent="0.2"/>
  <cols>
    <col min="1" max="1" width="30.7109375" customWidth="1"/>
    <col min="2" max="2" width="56.28515625" customWidth="1"/>
    <col min="3" max="3" width="50.7109375" customWidth="1"/>
  </cols>
  <sheetData>
    <row r="1" spans="1:3" x14ac:dyDescent="0.2">
      <c r="B1" s="96" t="s">
        <v>190</v>
      </c>
      <c r="C1" s="97" t="s">
        <v>213</v>
      </c>
    </row>
    <row r="2" spans="1:3" ht="12.75" customHeight="1" x14ac:dyDescent="0.2">
      <c r="A2" s="23" t="s">
        <v>0</v>
      </c>
      <c r="B2" s="23"/>
      <c r="C2" s="24"/>
    </row>
    <row r="3" spans="1:3" ht="12.75" customHeight="1" x14ac:dyDescent="0.2">
      <c r="A3" s="1"/>
      <c r="B3" s="1"/>
      <c r="C3" s="1"/>
    </row>
    <row r="4" spans="1:3" ht="12.75" customHeight="1" x14ac:dyDescent="0.2">
      <c r="A4" s="25" t="s">
        <v>50</v>
      </c>
      <c r="B4" s="26" t="s">
        <v>2</v>
      </c>
      <c r="C4" s="27" t="s">
        <v>51</v>
      </c>
    </row>
    <row r="5" spans="1:3" ht="12.75" customHeight="1" x14ac:dyDescent="0.2">
      <c r="A5" s="28" t="s">
        <v>3</v>
      </c>
      <c r="B5" s="29"/>
      <c r="C5" s="30"/>
    </row>
    <row r="6" spans="1:3" ht="12.75" customHeight="1" x14ac:dyDescent="0.2">
      <c r="A6" s="31" t="s">
        <v>52</v>
      </c>
      <c r="B6" s="32" t="s">
        <v>4</v>
      </c>
      <c r="C6" s="33" t="s">
        <v>215</v>
      </c>
    </row>
    <row r="7" spans="1:3" ht="12.75" customHeight="1" x14ac:dyDescent="0.2">
      <c r="A7" s="34" t="s">
        <v>53</v>
      </c>
      <c r="B7" s="35" t="s">
        <v>5</v>
      </c>
      <c r="C7" s="36" t="s">
        <v>216</v>
      </c>
    </row>
    <row r="8" spans="1:3" ht="12.75" customHeight="1" x14ac:dyDescent="0.2">
      <c r="A8" s="34" t="s">
        <v>54</v>
      </c>
      <c r="B8" s="35" t="s">
        <v>6</v>
      </c>
      <c r="C8" s="36" t="s">
        <v>217</v>
      </c>
    </row>
    <row r="9" spans="1:3" ht="12.75" customHeight="1" x14ac:dyDescent="0.2">
      <c r="A9" s="34" t="s">
        <v>55</v>
      </c>
      <c r="B9" s="35" t="s">
        <v>7</v>
      </c>
      <c r="C9" s="36" t="s">
        <v>56</v>
      </c>
    </row>
    <row r="10" spans="1:3" ht="12.75" customHeight="1" x14ac:dyDescent="0.2">
      <c r="A10" s="35" t="s">
        <v>57</v>
      </c>
      <c r="B10" s="34" t="s">
        <v>58</v>
      </c>
      <c r="C10" s="127" t="s">
        <v>222</v>
      </c>
    </row>
    <row r="11" spans="1:3" ht="12.75" customHeight="1" x14ac:dyDescent="0.2">
      <c r="A11" s="35" t="s">
        <v>59</v>
      </c>
      <c r="B11" s="35" t="s">
        <v>8</v>
      </c>
      <c r="C11" s="36" t="s">
        <v>218</v>
      </c>
    </row>
    <row r="12" spans="1:3" ht="12.75" customHeight="1" x14ac:dyDescent="0.2">
      <c r="A12" s="35" t="s">
        <v>60</v>
      </c>
      <c r="B12" s="35" t="s">
        <v>9</v>
      </c>
      <c r="C12" s="36" t="s">
        <v>219</v>
      </c>
    </row>
    <row r="13" spans="1:3" ht="12.75" customHeight="1" x14ac:dyDescent="0.2">
      <c r="A13" s="35" t="s">
        <v>61</v>
      </c>
      <c r="B13" s="35" t="s">
        <v>10</v>
      </c>
      <c r="C13" s="37" t="s">
        <v>220</v>
      </c>
    </row>
    <row r="14" spans="1:3" ht="12.75" customHeight="1" x14ac:dyDescent="0.2">
      <c r="A14" s="34" t="s">
        <v>62</v>
      </c>
      <c r="B14" s="35" t="s">
        <v>11</v>
      </c>
      <c r="C14" s="38">
        <v>1234567</v>
      </c>
    </row>
    <row r="15" spans="1:3" ht="12.75" customHeight="1" x14ac:dyDescent="0.2">
      <c r="A15" s="34" t="s">
        <v>63</v>
      </c>
      <c r="B15" s="35" t="s">
        <v>12</v>
      </c>
      <c r="C15" s="38">
        <v>12345678</v>
      </c>
    </row>
    <row r="16" spans="1:3" ht="12.75" customHeight="1" x14ac:dyDescent="0.2">
      <c r="A16" s="34" t="s">
        <v>64</v>
      </c>
      <c r="B16" s="35" t="s">
        <v>13</v>
      </c>
      <c r="C16" s="38">
        <v>123456789</v>
      </c>
    </row>
    <row r="17" spans="1:3" ht="12.75" customHeight="1" x14ac:dyDescent="0.2">
      <c r="A17" s="34" t="s">
        <v>65</v>
      </c>
      <c r="B17" s="35" t="s">
        <v>15</v>
      </c>
      <c r="C17" s="36" t="s">
        <v>221</v>
      </c>
    </row>
    <row r="18" spans="1:3" ht="12.75" customHeight="1" x14ac:dyDescent="0.2">
      <c r="A18" s="34" t="s">
        <v>66</v>
      </c>
      <c r="B18" s="35" t="s">
        <v>16</v>
      </c>
      <c r="C18" s="36" t="s">
        <v>67</v>
      </c>
    </row>
    <row r="19" spans="1:3" ht="12.75" customHeight="1" x14ac:dyDescent="0.2">
      <c r="A19" s="28" t="s">
        <v>68</v>
      </c>
      <c r="B19" s="39"/>
      <c r="C19" s="30"/>
    </row>
    <row r="20" spans="1:3" ht="38.25" x14ac:dyDescent="0.2">
      <c r="A20" s="34" t="s">
        <v>69</v>
      </c>
      <c r="B20" s="34" t="s">
        <v>70</v>
      </c>
      <c r="C20" s="40" t="s">
        <v>71</v>
      </c>
    </row>
    <row r="21" spans="1:3" ht="12.75" customHeight="1" x14ac:dyDescent="0.2">
      <c r="A21" s="35" t="s">
        <v>72</v>
      </c>
      <c r="B21" s="35" t="s">
        <v>73</v>
      </c>
      <c r="C21" s="36" t="s">
        <v>74</v>
      </c>
    </row>
    <row r="22" spans="1:3" ht="12.75" customHeight="1" x14ac:dyDescent="0.2">
      <c r="A22" s="35" t="s">
        <v>75</v>
      </c>
      <c r="B22" s="35" t="s">
        <v>76</v>
      </c>
      <c r="C22" s="36" t="s">
        <v>77</v>
      </c>
    </row>
    <row r="23" spans="1:3" ht="12.75" customHeight="1" x14ac:dyDescent="0.2">
      <c r="A23" s="35" t="s">
        <v>78</v>
      </c>
      <c r="B23" s="35" t="s">
        <v>79</v>
      </c>
      <c r="C23" s="36" t="s">
        <v>79</v>
      </c>
    </row>
    <row r="24" spans="1:3" ht="12.75" customHeight="1" x14ac:dyDescent="0.2">
      <c r="A24" s="35" t="s">
        <v>80</v>
      </c>
      <c r="B24" s="35" t="s">
        <v>81</v>
      </c>
      <c r="C24" s="36" t="s">
        <v>81</v>
      </c>
    </row>
    <row r="25" spans="1:3" ht="12.75" customHeight="1" x14ac:dyDescent="0.2">
      <c r="A25" s="35" t="s">
        <v>82</v>
      </c>
      <c r="B25" s="35" t="s">
        <v>83</v>
      </c>
      <c r="C25" s="36" t="s">
        <v>83</v>
      </c>
    </row>
    <row r="26" spans="1:3" ht="12.75" customHeight="1" x14ac:dyDescent="0.2">
      <c r="A26" s="35" t="s">
        <v>84</v>
      </c>
      <c r="B26" s="35" t="s">
        <v>85</v>
      </c>
      <c r="C26" s="36" t="s">
        <v>85</v>
      </c>
    </row>
    <row r="27" spans="1:3" ht="12.75" customHeight="1" x14ac:dyDescent="0.2">
      <c r="A27" s="35" t="s">
        <v>86</v>
      </c>
      <c r="B27" s="35" t="s">
        <v>87</v>
      </c>
      <c r="C27" s="36" t="s">
        <v>87</v>
      </c>
    </row>
    <row r="28" spans="1:3" ht="12.75" customHeight="1" x14ac:dyDescent="0.2">
      <c r="A28" s="35" t="s">
        <v>88</v>
      </c>
      <c r="B28" s="35" t="s">
        <v>89</v>
      </c>
      <c r="C28" s="36" t="s">
        <v>89</v>
      </c>
    </row>
    <row r="29" spans="1:3" ht="12.75" customHeight="1" x14ac:dyDescent="0.2">
      <c r="A29" s="35" t="s">
        <v>90</v>
      </c>
      <c r="B29" s="35" t="s">
        <v>91</v>
      </c>
      <c r="C29" s="36" t="s">
        <v>91</v>
      </c>
    </row>
    <row r="30" spans="1:3" ht="12.75" customHeight="1" x14ac:dyDescent="0.2">
      <c r="A30" s="101" t="s">
        <v>194</v>
      </c>
      <c r="B30" s="102" t="s">
        <v>195</v>
      </c>
      <c r="C30" s="103" t="s">
        <v>195</v>
      </c>
    </row>
    <row r="31" spans="1:3" ht="12.75" customHeight="1" x14ac:dyDescent="0.2">
      <c r="A31" s="104" t="s">
        <v>196</v>
      </c>
      <c r="B31" s="102" t="s">
        <v>197</v>
      </c>
      <c r="C31" s="103" t="s">
        <v>197</v>
      </c>
    </row>
    <row r="32" spans="1:3" ht="12.75" customHeight="1" x14ac:dyDescent="0.2">
      <c r="A32" s="101" t="s">
        <v>198</v>
      </c>
      <c r="B32" s="102" t="s">
        <v>199</v>
      </c>
      <c r="C32" s="103" t="s">
        <v>199</v>
      </c>
    </row>
    <row r="33" spans="1:3" ht="12.75" customHeight="1" x14ac:dyDescent="0.2">
      <c r="A33" s="28" t="s">
        <v>17</v>
      </c>
      <c r="B33" s="39"/>
      <c r="C33" s="30"/>
    </row>
    <row r="34" spans="1:3" ht="12.75" customHeight="1" x14ac:dyDescent="0.2">
      <c r="A34" s="34" t="s">
        <v>92</v>
      </c>
      <c r="B34" s="35" t="s">
        <v>18</v>
      </c>
      <c r="C34" s="111">
        <v>40017</v>
      </c>
    </row>
    <row r="35" spans="1:3" ht="12.75" customHeight="1" x14ac:dyDescent="0.2">
      <c r="A35" s="34" t="s">
        <v>93</v>
      </c>
      <c r="B35" s="35" t="s">
        <v>19</v>
      </c>
      <c r="C35" s="38" t="s">
        <v>94</v>
      </c>
    </row>
    <row r="36" spans="1:3" ht="12.75" customHeight="1" x14ac:dyDescent="0.2">
      <c r="A36" s="34" t="s">
        <v>95</v>
      </c>
      <c r="B36" s="34" t="s">
        <v>96</v>
      </c>
      <c r="C36" s="36" t="s">
        <v>97</v>
      </c>
    </row>
    <row r="37" spans="1:3" ht="12.75" customHeight="1" x14ac:dyDescent="0.2">
      <c r="A37" s="28" t="s">
        <v>20</v>
      </c>
      <c r="B37" s="39"/>
      <c r="C37" s="41"/>
    </row>
    <row r="38" spans="1:3" ht="12.75" customHeight="1" x14ac:dyDescent="0.2">
      <c r="A38" s="98" t="s">
        <v>191</v>
      </c>
      <c r="B38" s="99" t="s">
        <v>192</v>
      </c>
      <c r="C38" s="100" t="s">
        <v>193</v>
      </c>
    </row>
    <row r="39" spans="1:3" ht="102" x14ac:dyDescent="0.2">
      <c r="A39" s="34" t="s">
        <v>98</v>
      </c>
      <c r="B39" s="35" t="s">
        <v>21</v>
      </c>
      <c r="C39" s="85" t="s">
        <v>181</v>
      </c>
    </row>
    <row r="40" spans="1:3" ht="12.75" customHeight="1" x14ac:dyDescent="0.2">
      <c r="A40" s="34" t="s">
        <v>99</v>
      </c>
      <c r="B40" s="35" t="s">
        <v>22</v>
      </c>
      <c r="C40" s="36" t="s">
        <v>100</v>
      </c>
    </row>
    <row r="41" spans="1:3" ht="12.75" customHeight="1" x14ac:dyDescent="0.2">
      <c r="A41" s="34" t="s">
        <v>101</v>
      </c>
      <c r="B41" s="35" t="s">
        <v>102</v>
      </c>
      <c r="C41" s="36" t="s">
        <v>102</v>
      </c>
    </row>
    <row r="42" spans="1:3" ht="12.75" customHeight="1" x14ac:dyDescent="0.2">
      <c r="A42" s="34" t="s">
        <v>103</v>
      </c>
      <c r="B42" s="35" t="s">
        <v>23</v>
      </c>
      <c r="C42" s="36" t="s">
        <v>56</v>
      </c>
    </row>
    <row r="43" spans="1:3" ht="12.75" customHeight="1" x14ac:dyDescent="0.2">
      <c r="A43" s="34" t="s">
        <v>104</v>
      </c>
      <c r="B43" s="34" t="s">
        <v>105</v>
      </c>
      <c r="C43" s="127" t="s">
        <v>222</v>
      </c>
    </row>
    <row r="44" spans="1:3" ht="12.75" customHeight="1" x14ac:dyDescent="0.2">
      <c r="A44" s="34" t="s">
        <v>106</v>
      </c>
      <c r="B44" s="34" t="s">
        <v>107</v>
      </c>
      <c r="C44" s="36" t="s">
        <v>107</v>
      </c>
    </row>
    <row r="45" spans="1:3" ht="12.75" customHeight="1" x14ac:dyDescent="0.2">
      <c r="A45" s="34" t="s">
        <v>108</v>
      </c>
      <c r="B45" s="34" t="s">
        <v>109</v>
      </c>
      <c r="C45" s="36" t="s">
        <v>109</v>
      </c>
    </row>
    <row r="46" spans="1:3" ht="12.75" customHeight="1" x14ac:dyDescent="0.2">
      <c r="A46" s="34" t="s">
        <v>110</v>
      </c>
      <c r="B46" s="34" t="s">
        <v>111</v>
      </c>
      <c r="C46" s="36" t="s">
        <v>111</v>
      </c>
    </row>
    <row r="47" spans="1:3" ht="12.75" customHeight="1" x14ac:dyDescent="0.2">
      <c r="A47" s="34" t="s">
        <v>112</v>
      </c>
      <c r="B47" s="34" t="s">
        <v>113</v>
      </c>
      <c r="C47" s="36" t="s">
        <v>113</v>
      </c>
    </row>
    <row r="48" spans="1:3" ht="12.75" customHeight="1" x14ac:dyDescent="0.2">
      <c r="A48" s="34" t="s">
        <v>114</v>
      </c>
      <c r="B48" s="34" t="s">
        <v>115</v>
      </c>
      <c r="C48" s="36" t="s">
        <v>116</v>
      </c>
    </row>
    <row r="49" spans="1:3" ht="12.75" customHeight="1" x14ac:dyDescent="0.2">
      <c r="A49" s="105" t="s">
        <v>200</v>
      </c>
      <c r="B49" s="105" t="s">
        <v>201</v>
      </c>
      <c r="C49" s="106" t="s">
        <v>202</v>
      </c>
    </row>
    <row r="50" spans="1:3" ht="12.75" customHeight="1" x14ac:dyDescent="0.2">
      <c r="A50" s="105" t="s">
        <v>203</v>
      </c>
      <c r="B50" s="105" t="s">
        <v>204</v>
      </c>
      <c r="C50" s="106" t="s">
        <v>223</v>
      </c>
    </row>
    <row r="51" spans="1:3" ht="12.75" customHeight="1" x14ac:dyDescent="0.2">
      <c r="A51" s="105" t="s">
        <v>205</v>
      </c>
      <c r="B51" s="105" t="s">
        <v>206</v>
      </c>
      <c r="C51" s="106" t="s">
        <v>207</v>
      </c>
    </row>
    <row r="52" spans="1:3" ht="12.75" customHeight="1" x14ac:dyDescent="0.2">
      <c r="A52" s="105" t="s">
        <v>208</v>
      </c>
      <c r="B52" s="105" t="s">
        <v>209</v>
      </c>
      <c r="C52" s="106" t="s">
        <v>219</v>
      </c>
    </row>
    <row r="53" spans="1:3" ht="12.75" customHeight="1" x14ac:dyDescent="0.2">
      <c r="A53" s="105" t="s">
        <v>210</v>
      </c>
      <c r="B53" s="105" t="s">
        <v>211</v>
      </c>
      <c r="C53" s="37" t="s">
        <v>220</v>
      </c>
    </row>
    <row r="54" spans="1:3" ht="12.75" customHeight="1" x14ac:dyDescent="0.2">
      <c r="A54" s="34" t="s">
        <v>117</v>
      </c>
      <c r="B54" s="35" t="s">
        <v>118</v>
      </c>
      <c r="C54" s="111">
        <v>40026</v>
      </c>
    </row>
    <row r="55" spans="1:3" ht="12.75" customHeight="1" x14ac:dyDescent="0.2">
      <c r="A55" s="43" t="s">
        <v>119</v>
      </c>
      <c r="B55" s="44" t="s">
        <v>120</v>
      </c>
      <c r="C55" s="112">
        <v>40178</v>
      </c>
    </row>
    <row r="56" spans="1:3" ht="12.75" customHeight="1" x14ac:dyDescent="0.2">
      <c r="A56" s="34" t="s">
        <v>121</v>
      </c>
      <c r="B56" s="35" t="s">
        <v>122</v>
      </c>
      <c r="C56" s="45">
        <v>100000</v>
      </c>
    </row>
    <row r="57" spans="1:3" ht="12.75" customHeight="1" x14ac:dyDescent="0.2">
      <c r="A57" s="34" t="s">
        <v>123</v>
      </c>
      <c r="B57" s="35" t="s">
        <v>124</v>
      </c>
      <c r="C57" s="45">
        <v>7722</v>
      </c>
    </row>
    <row r="58" spans="1:3" ht="12.75" customHeight="1" x14ac:dyDescent="0.2">
      <c r="A58" s="34" t="s">
        <v>125</v>
      </c>
      <c r="B58" s="35" t="s">
        <v>126</v>
      </c>
      <c r="C58" s="46">
        <v>0.15</v>
      </c>
    </row>
    <row r="59" spans="1:3" ht="12.75" customHeight="1" x14ac:dyDescent="0.2">
      <c r="A59" s="28" t="s">
        <v>24</v>
      </c>
      <c r="B59" s="39"/>
      <c r="C59" s="30"/>
    </row>
    <row r="60" spans="1:3" ht="12.75" customHeight="1" x14ac:dyDescent="0.2">
      <c r="A60" s="35" t="s">
        <v>127</v>
      </c>
      <c r="B60" s="35" t="s">
        <v>128</v>
      </c>
      <c r="C60" s="36">
        <v>153</v>
      </c>
    </row>
    <row r="61" spans="1:3" ht="12.75" customHeight="1" x14ac:dyDescent="0.2">
      <c r="A61" s="35" t="s">
        <v>129</v>
      </c>
      <c r="B61" s="35" t="s">
        <v>130</v>
      </c>
      <c r="C61" s="36">
        <v>133</v>
      </c>
    </row>
    <row r="62" spans="1:3" ht="12.75" customHeight="1" x14ac:dyDescent="0.2">
      <c r="A62" s="34" t="s">
        <v>131</v>
      </c>
      <c r="B62" s="34" t="s">
        <v>132</v>
      </c>
      <c r="C62" s="36">
        <v>2</v>
      </c>
    </row>
    <row r="63" spans="1:3" ht="12.75" customHeight="1" x14ac:dyDescent="0.2">
      <c r="A63" s="34" t="s">
        <v>133</v>
      </c>
      <c r="B63" s="34" t="s">
        <v>134</v>
      </c>
      <c r="C63" s="36" t="s">
        <v>135</v>
      </c>
    </row>
    <row r="64" spans="1:3" ht="12.75" customHeight="1" x14ac:dyDescent="0.2">
      <c r="A64" s="34" t="s">
        <v>136</v>
      </c>
      <c r="B64" s="34" t="s">
        <v>137</v>
      </c>
      <c r="C64" s="36" t="s">
        <v>138</v>
      </c>
    </row>
    <row r="65" spans="1:3" ht="12.75" customHeight="1" x14ac:dyDescent="0.2">
      <c r="A65" s="34" t="s">
        <v>139</v>
      </c>
      <c r="B65" s="34" t="s">
        <v>140</v>
      </c>
      <c r="C65" s="36" t="s">
        <v>141</v>
      </c>
    </row>
    <row r="66" spans="1:3" ht="12.75" customHeight="1" x14ac:dyDescent="0.2">
      <c r="A66" s="34" t="s">
        <v>142</v>
      </c>
      <c r="B66" s="34" t="s">
        <v>143</v>
      </c>
      <c r="C66" s="36" t="s">
        <v>144</v>
      </c>
    </row>
    <row r="67" spans="1:3" ht="12.75" customHeight="1" x14ac:dyDescent="0.2">
      <c r="A67" s="47" t="s">
        <v>25</v>
      </c>
      <c r="B67" s="48"/>
      <c r="C67" s="49"/>
    </row>
    <row r="68" spans="1:3" ht="12.75" customHeight="1" x14ac:dyDescent="0.2">
      <c r="A68" s="34" t="s">
        <v>145</v>
      </c>
      <c r="B68" s="35" t="s">
        <v>26</v>
      </c>
      <c r="C68" s="36" t="s">
        <v>146</v>
      </c>
    </row>
    <row r="69" spans="1:3" ht="12.75" customHeight="1" x14ac:dyDescent="0.2">
      <c r="A69" s="34" t="s">
        <v>147</v>
      </c>
      <c r="B69" s="35" t="s">
        <v>27</v>
      </c>
      <c r="C69" s="111">
        <v>39995</v>
      </c>
    </row>
    <row r="70" spans="1:3" ht="12.75" customHeight="1" x14ac:dyDescent="0.2">
      <c r="A70" s="50" t="s">
        <v>148</v>
      </c>
      <c r="B70" s="35" t="s">
        <v>28</v>
      </c>
      <c r="C70" s="42" t="s">
        <v>149</v>
      </c>
    </row>
  </sheetData>
  <hyperlinks>
    <hyperlink ref="C13" r:id="rId1" display="soporte@neodata.com.mx"/>
  </hyperlinks>
  <printOptions horizontalCentered="1"/>
  <pageMargins left="0.47" right="0.75" top="0.85" bottom="1.7322834645669292" header="0" footer="0"/>
  <pageSetup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showGridLines="0" showZeros="0" workbookViewId="0">
      <selection activeCell="A3" sqref="A3"/>
    </sheetView>
  </sheetViews>
  <sheetFormatPr baseColWidth="10" defaultColWidth="9.140625" defaultRowHeight="12.75" x14ac:dyDescent="0.2"/>
  <cols>
    <col min="1" max="1" width="26.28515625" customWidth="1"/>
    <col min="2" max="2" width="67.42578125" customWidth="1"/>
  </cols>
  <sheetData>
    <row r="1" spans="1:2" ht="12.75" customHeight="1" x14ac:dyDescent="0.2">
      <c r="A1" s="23" t="s">
        <v>30</v>
      </c>
      <c r="B1" s="23"/>
    </row>
    <row r="2" spans="1:2" ht="12.75" customHeight="1" x14ac:dyDescent="0.2">
      <c r="A2" s="23"/>
      <c r="B2" s="23"/>
    </row>
    <row r="3" spans="1:2" ht="14.25" customHeight="1" x14ac:dyDescent="0.2">
      <c r="A3" s="51" t="s">
        <v>156</v>
      </c>
      <c r="B3" s="52"/>
    </row>
    <row r="4" spans="1:2" ht="12.75" customHeight="1" x14ac:dyDescent="0.2">
      <c r="A4" s="53" t="s">
        <v>1</v>
      </c>
      <c r="B4" s="54" t="s">
        <v>2</v>
      </c>
    </row>
    <row r="5" spans="1:2" ht="12.75" customHeight="1" x14ac:dyDescent="0.2">
      <c r="A5" s="34" t="s">
        <v>150</v>
      </c>
      <c r="B5" s="56" t="s">
        <v>33</v>
      </c>
    </row>
    <row r="6" spans="1:2" s="80" customFormat="1" ht="12.75" customHeight="1" x14ac:dyDescent="0.2">
      <c r="A6" s="34" t="s">
        <v>167</v>
      </c>
      <c r="B6" s="56" t="s">
        <v>168</v>
      </c>
    </row>
    <row r="7" spans="1:2" s="80" customFormat="1" x14ac:dyDescent="0.2">
      <c r="A7" s="34" t="s">
        <v>169</v>
      </c>
      <c r="B7" s="56" t="s">
        <v>170</v>
      </c>
    </row>
    <row r="8" spans="1:2" ht="12.75" customHeight="1" x14ac:dyDescent="0.2">
      <c r="A8" s="35" t="s">
        <v>32</v>
      </c>
      <c r="B8" s="55" t="s">
        <v>152</v>
      </c>
    </row>
    <row r="9" spans="1:2" ht="12.75" customHeight="1" x14ac:dyDescent="0.2">
      <c r="A9" s="34" t="s">
        <v>14</v>
      </c>
      <c r="B9" s="56" t="s">
        <v>153</v>
      </c>
    </row>
    <row r="10" spans="1:2" ht="12.75" customHeight="1" x14ac:dyDescent="0.2">
      <c r="A10" s="34" t="s">
        <v>31</v>
      </c>
      <c r="B10" s="56" t="s">
        <v>154</v>
      </c>
    </row>
    <row r="11" spans="1:2" ht="12.75" customHeight="1" x14ac:dyDescent="0.2">
      <c r="A11" s="34" t="s">
        <v>34</v>
      </c>
      <c r="B11" s="56" t="s">
        <v>186</v>
      </c>
    </row>
    <row r="12" spans="1:2" ht="12.75" customHeight="1" x14ac:dyDescent="0.2">
      <c r="A12" s="34" t="s">
        <v>35</v>
      </c>
      <c r="B12" s="56" t="s">
        <v>187</v>
      </c>
    </row>
    <row r="13" spans="1:2" ht="12.75" customHeight="1" x14ac:dyDescent="0.2">
      <c r="A13" s="34" t="s">
        <v>151</v>
      </c>
      <c r="B13" s="56" t="s">
        <v>188</v>
      </c>
    </row>
    <row r="14" spans="1:2" ht="12.75" customHeight="1" x14ac:dyDescent="0.2">
      <c r="A14" s="34" t="s">
        <v>36</v>
      </c>
      <c r="B14" s="56" t="s">
        <v>189</v>
      </c>
    </row>
    <row r="15" spans="1:2" ht="14.25" customHeight="1" x14ac:dyDescent="0.2">
      <c r="A15" s="57" t="s">
        <v>155</v>
      </c>
      <c r="B15" s="2"/>
    </row>
    <row r="16" spans="1:2" x14ac:dyDescent="0.2">
      <c r="A16" s="28" t="s">
        <v>29</v>
      </c>
      <c r="B16" s="39"/>
    </row>
    <row r="17" spans="1:2" x14ac:dyDescent="0.2">
      <c r="A17" s="59" t="s">
        <v>171</v>
      </c>
      <c r="B17" s="59" t="s">
        <v>176</v>
      </c>
    </row>
    <row r="18" spans="1:2" x14ac:dyDescent="0.2">
      <c r="A18" s="58" t="s">
        <v>172</v>
      </c>
      <c r="B18" s="58" t="s">
        <v>177</v>
      </c>
    </row>
    <row r="19" spans="1:2" x14ac:dyDescent="0.2">
      <c r="A19" s="34" t="s">
        <v>173</v>
      </c>
      <c r="B19" s="35" t="s">
        <v>178</v>
      </c>
    </row>
    <row r="20" spans="1:2" x14ac:dyDescent="0.2">
      <c r="A20" s="34" t="s">
        <v>174</v>
      </c>
      <c r="B20" s="35" t="s">
        <v>179</v>
      </c>
    </row>
    <row r="21" spans="1:2" x14ac:dyDescent="0.2">
      <c r="A21" s="34" t="s">
        <v>175</v>
      </c>
      <c r="B21" s="35" t="s">
        <v>180</v>
      </c>
    </row>
    <row r="22" spans="1:2" x14ac:dyDescent="0.2">
      <c r="A22" s="34" t="s">
        <v>182</v>
      </c>
      <c r="B22" s="35" t="s">
        <v>183</v>
      </c>
    </row>
    <row r="23" spans="1:2" x14ac:dyDescent="0.2">
      <c r="A23" s="34" t="s">
        <v>184</v>
      </c>
      <c r="B23" s="35" t="s">
        <v>185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showGridLines="0" showZeros="0" tabSelected="1" zoomScaleNormal="100" workbookViewId="0">
      <selection activeCell="A2" sqref="A2:D3"/>
    </sheetView>
  </sheetViews>
  <sheetFormatPr baseColWidth="10" defaultColWidth="9.140625" defaultRowHeight="12.75" x14ac:dyDescent="0.2"/>
  <cols>
    <col min="1" max="1" width="11.7109375" customWidth="1"/>
    <col min="2" max="2" width="45.7109375" customWidth="1"/>
    <col min="3" max="3" width="9.85546875" customWidth="1"/>
    <col min="4" max="6" width="9.7109375" customWidth="1"/>
  </cols>
  <sheetData>
    <row r="1" spans="1:6" ht="12.75" customHeight="1" thickBot="1" x14ac:dyDescent="0.25">
      <c r="A1" s="3" t="s">
        <v>37</v>
      </c>
      <c r="B1" s="3"/>
      <c r="C1" s="3"/>
      <c r="D1" s="3"/>
    </row>
    <row r="2" spans="1:6" ht="15" customHeight="1" thickTop="1" x14ac:dyDescent="0.2">
      <c r="A2" s="131" t="str">
        <f>razonsocial</f>
        <v>MI EMPRESA</v>
      </c>
      <c r="B2" s="132"/>
      <c r="C2" s="132"/>
      <c r="D2" s="132"/>
      <c r="E2" s="116"/>
      <c r="F2" s="16"/>
    </row>
    <row r="3" spans="1:6" ht="15" customHeight="1" x14ac:dyDescent="0.2">
      <c r="A3" s="133"/>
      <c r="B3" s="134"/>
      <c r="C3" s="134"/>
      <c r="D3" s="134"/>
      <c r="E3" s="6"/>
      <c r="F3" s="5"/>
    </row>
    <row r="4" spans="1:6" ht="12.75" customHeight="1" x14ac:dyDescent="0.2">
      <c r="A4" s="119" t="s">
        <v>160</v>
      </c>
      <c r="B4" s="128" t="str">
        <f>nombrecliente</f>
        <v>Sistema de Comunicaciones y Transportes, Sistema de Transporte Colectivo Metro, Administración General de Recursos, Línea 12 (Línea Dorada)</v>
      </c>
      <c r="C4" s="128"/>
      <c r="D4" s="128"/>
      <c r="E4" s="6"/>
      <c r="F4" s="5"/>
    </row>
    <row r="5" spans="1:6" ht="12.75" customHeight="1" x14ac:dyDescent="0.2">
      <c r="A5" s="120"/>
      <c r="B5" s="128"/>
      <c r="C5" s="128"/>
      <c r="D5" s="128"/>
      <c r="E5" s="6"/>
      <c r="F5" s="5"/>
    </row>
    <row r="6" spans="1:6" ht="12.75" customHeight="1" x14ac:dyDescent="0.2">
      <c r="A6" s="120"/>
      <c r="B6" s="128"/>
      <c r="C6" s="128"/>
      <c r="D6" s="128"/>
      <c r="E6" s="6"/>
      <c r="F6" s="5"/>
    </row>
    <row r="7" spans="1:6" ht="12.75" customHeight="1" x14ac:dyDescent="0.2">
      <c r="A7" s="119" t="s">
        <v>212</v>
      </c>
      <c r="B7" s="71" t="str">
        <f>numerodeconcurso</f>
        <v>2009/0257-0001</v>
      </c>
      <c r="C7" s="74" t="s">
        <v>38</v>
      </c>
      <c r="D7" s="109">
        <f>fechadeconcurso</f>
        <v>40017</v>
      </c>
      <c r="E7" s="6"/>
      <c r="F7" s="5"/>
    </row>
    <row r="8" spans="1:6" ht="12.75" customHeight="1" x14ac:dyDescent="0.2">
      <c r="A8" s="119" t="s">
        <v>162</v>
      </c>
      <c r="B8" s="1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8"/>
      <c r="D8" s="128"/>
      <c r="E8" s="6"/>
      <c r="F8" s="5"/>
    </row>
    <row r="9" spans="1:6" ht="12.75" customHeight="1" x14ac:dyDescent="0.2">
      <c r="A9" s="120"/>
      <c r="B9" s="128"/>
      <c r="C9" s="128"/>
      <c r="D9" s="128"/>
      <c r="E9" s="6"/>
      <c r="F9" s="5"/>
    </row>
    <row r="10" spans="1:6" ht="12.75" customHeight="1" x14ac:dyDescent="0.2">
      <c r="A10" s="120"/>
      <c r="B10" s="128"/>
      <c r="C10" s="128"/>
      <c r="D10" s="128"/>
      <c r="E10" s="6"/>
      <c r="F10" s="5"/>
    </row>
    <row r="11" spans="1:6" ht="12.75" customHeight="1" x14ac:dyDescent="0.2">
      <c r="A11" s="120"/>
      <c r="B11" s="128"/>
      <c r="C11" s="128"/>
      <c r="D11" s="128"/>
      <c r="E11" s="6"/>
      <c r="F11" s="5"/>
    </row>
    <row r="12" spans="1:6" ht="12.75" customHeight="1" x14ac:dyDescent="0.2">
      <c r="A12" s="120"/>
      <c r="B12" s="70"/>
      <c r="C12" s="75"/>
      <c r="D12" s="75" t="s">
        <v>164</v>
      </c>
      <c r="E12" s="72" t="str">
        <f>plazocalculado&amp;" días naturales"</f>
        <v>153 días naturales</v>
      </c>
      <c r="F12" s="5"/>
    </row>
    <row r="13" spans="1:6" ht="12.75" customHeight="1" x14ac:dyDescent="0.2">
      <c r="A13" s="119" t="s">
        <v>163</v>
      </c>
      <c r="B13" s="4" t="str">
        <f>direcciondelaobra</f>
        <v>Tramo de Barranca del Muerto a Tlahuac.</v>
      </c>
      <c r="C13" s="76"/>
      <c r="D13" s="76" t="s">
        <v>165</v>
      </c>
      <c r="E13" s="109">
        <f>fechainicio</f>
        <v>40026</v>
      </c>
      <c r="F13" s="5"/>
    </row>
    <row r="14" spans="1:6" ht="12.75" customHeight="1" thickBot="1" x14ac:dyDescent="0.25">
      <c r="A14" s="21"/>
      <c r="B14" s="7" t="str">
        <f>ciudaddelaobra&amp;", "&amp;estadodelaobra</f>
        <v>México, Ciudad de México</v>
      </c>
      <c r="C14" s="77"/>
      <c r="D14" s="77" t="s">
        <v>166</v>
      </c>
      <c r="E14" s="110">
        <f>fechaterminacion</f>
        <v>40178</v>
      </c>
      <c r="F14" s="8"/>
    </row>
    <row r="15" spans="1:6" ht="12.75" customHeight="1" thickTop="1" x14ac:dyDescent="0.2">
      <c r="A15" s="3"/>
      <c r="B15" s="3"/>
      <c r="C15" s="3"/>
      <c r="D15" s="3"/>
    </row>
    <row r="16" spans="1:6" ht="12.75" customHeight="1" x14ac:dyDescent="0.2">
      <c r="A16" s="9" t="s">
        <v>39</v>
      </c>
      <c r="B16" s="9"/>
      <c r="C16" s="10"/>
      <c r="D16" s="10"/>
      <c r="E16" s="17"/>
    </row>
    <row r="17" spans="1:6" ht="12.75" customHeight="1" thickBot="1" x14ac:dyDescent="0.25">
      <c r="A17" s="3"/>
      <c r="B17" s="3"/>
      <c r="C17" s="3"/>
      <c r="D17" s="3"/>
    </row>
    <row r="18" spans="1:6" ht="12.75" customHeight="1" thickTop="1" thickBot="1" x14ac:dyDescent="0.25">
      <c r="A18" s="90" t="s">
        <v>40</v>
      </c>
      <c r="B18" s="129" t="s">
        <v>40</v>
      </c>
      <c r="C18" s="130"/>
      <c r="D18" s="95" t="s">
        <v>31</v>
      </c>
    </row>
    <row r="19" spans="1:6" ht="12.75" customHeight="1" thickTop="1" x14ac:dyDescent="0.2">
      <c r="A19" s="3" t="s">
        <v>41</v>
      </c>
      <c r="B19" s="3"/>
      <c r="D19" s="13"/>
    </row>
    <row r="20" spans="1:6" ht="12.75" customHeight="1" x14ac:dyDescent="0.2">
      <c r="A20" s="81" t="s">
        <v>32</v>
      </c>
      <c r="B20" s="113" t="s">
        <v>150</v>
      </c>
      <c r="D20" s="84" t="s">
        <v>167</v>
      </c>
    </row>
    <row r="21" spans="1:6" ht="12.75" customHeight="1" x14ac:dyDescent="0.2">
      <c r="A21" s="69"/>
      <c r="B21" s="14"/>
      <c r="D21" s="82" t="s">
        <v>169</v>
      </c>
    </row>
    <row r="22" spans="1:6" ht="12.75" customHeight="1" x14ac:dyDescent="0.2">
      <c r="A22" s="69"/>
      <c r="B22" s="14"/>
      <c r="D22" s="88"/>
    </row>
    <row r="23" spans="1:6" s="3" customFormat="1" ht="11.25" x14ac:dyDescent="0.2">
      <c r="A23" s="3" t="s">
        <v>157</v>
      </c>
    </row>
    <row r="24" spans="1:6" s="3" customFormat="1" ht="11.25" x14ac:dyDescent="0.2">
      <c r="A24" s="60"/>
      <c r="B24" s="61"/>
      <c r="C24" s="61"/>
      <c r="D24" s="62"/>
    </row>
    <row r="25" spans="1:6" s="3" customFormat="1" ht="11.25" x14ac:dyDescent="0.2">
      <c r="A25" s="63"/>
      <c r="B25" s="64"/>
      <c r="C25" s="64" t="s">
        <v>158</v>
      </c>
      <c r="D25" s="65" t="s">
        <v>171</v>
      </c>
    </row>
    <row r="26" spans="1:6" s="3" customFormat="1" ht="11.25" x14ac:dyDescent="0.2">
      <c r="A26" s="63"/>
      <c r="B26" s="64"/>
      <c r="C26" s="64" t="s">
        <v>159</v>
      </c>
      <c r="D26" s="65" t="s">
        <v>172</v>
      </c>
    </row>
    <row r="27" spans="1:6" s="3" customFormat="1" ht="11.25" x14ac:dyDescent="0.2">
      <c r="A27" s="66" t="str">
        <f>cargo&amp;": "&amp;responsable</f>
        <v>DIRECTOR GENERAL: ENCARGADO CORRESPONDIENTE</v>
      </c>
      <c r="B27" s="67"/>
      <c r="C27" s="67"/>
      <c r="D27" s="68"/>
    </row>
    <row r="28" spans="1:6" ht="12.75" customHeight="1" x14ac:dyDescent="0.2">
      <c r="B28" s="3"/>
      <c r="F28" s="3" t="s">
        <v>42</v>
      </c>
    </row>
  </sheetData>
  <mergeCells count="4">
    <mergeCell ref="B8:D11"/>
    <mergeCell ref="B18:C18"/>
    <mergeCell ref="A2:D3"/>
    <mergeCell ref="B4:D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showGridLines="0" showZeros="0" zoomScaleNormal="100" workbookViewId="0">
      <selection activeCell="A2" sqref="A2:D3"/>
    </sheetView>
  </sheetViews>
  <sheetFormatPr baseColWidth="10" defaultColWidth="9.140625" defaultRowHeight="12.75" x14ac:dyDescent="0.2"/>
  <cols>
    <col min="1" max="1" width="11.7109375" customWidth="1"/>
    <col min="2" max="2" width="45.7109375" customWidth="1"/>
    <col min="3" max="3" width="9.85546875" customWidth="1"/>
    <col min="4" max="6" width="9.7109375" customWidth="1"/>
  </cols>
  <sheetData>
    <row r="1" spans="1:6" ht="12.75" customHeight="1" thickBot="1" x14ac:dyDescent="0.25">
      <c r="A1" s="3" t="s">
        <v>37</v>
      </c>
      <c r="B1" s="3"/>
      <c r="C1" s="3"/>
      <c r="D1" s="3"/>
    </row>
    <row r="2" spans="1:6" ht="15" customHeight="1" thickTop="1" x14ac:dyDescent="0.2">
      <c r="A2" s="135" t="str">
        <f>razonsocial</f>
        <v>MI EMPRESA</v>
      </c>
      <c r="B2" s="136"/>
      <c r="C2" s="136"/>
      <c r="D2" s="136"/>
      <c r="E2" s="116"/>
      <c r="F2" s="16"/>
    </row>
    <row r="3" spans="1:6" ht="15" customHeight="1" x14ac:dyDescent="0.2">
      <c r="A3" s="137"/>
      <c r="B3" s="138"/>
      <c r="C3" s="138"/>
      <c r="D3" s="138"/>
      <c r="E3" s="6"/>
      <c r="F3" s="5"/>
    </row>
    <row r="4" spans="1:6" ht="12.75" customHeight="1" x14ac:dyDescent="0.2">
      <c r="A4" s="119" t="s">
        <v>160</v>
      </c>
      <c r="B4" s="128" t="str">
        <f>nombrecliente</f>
        <v>Sistema de Comunicaciones y Transportes, Sistema de Transporte Colectivo Metro, Administración General de Recursos, Línea 12 (Línea Dorada)</v>
      </c>
      <c r="C4" s="128"/>
      <c r="D4" s="128"/>
      <c r="E4" s="6"/>
      <c r="F4" s="5"/>
    </row>
    <row r="5" spans="1:6" ht="12.75" customHeight="1" x14ac:dyDescent="0.2">
      <c r="A5" s="120"/>
      <c r="B5" s="128"/>
      <c r="C5" s="128"/>
      <c r="D5" s="128"/>
      <c r="E5" s="6"/>
      <c r="F5" s="5"/>
    </row>
    <row r="6" spans="1:6" ht="12.75" customHeight="1" x14ac:dyDescent="0.2">
      <c r="A6" s="120"/>
      <c r="B6" s="128"/>
      <c r="C6" s="128"/>
      <c r="D6" s="128"/>
      <c r="E6" s="6"/>
      <c r="F6" s="5"/>
    </row>
    <row r="7" spans="1:6" ht="12.75" customHeight="1" x14ac:dyDescent="0.2">
      <c r="A7" s="119" t="s">
        <v>212</v>
      </c>
      <c r="B7" s="71" t="str">
        <f>numerodeconcurso</f>
        <v>2009/0257-0001</v>
      </c>
      <c r="C7" s="74" t="s">
        <v>38</v>
      </c>
      <c r="D7" s="109">
        <f>fechadeconcurso</f>
        <v>40017</v>
      </c>
      <c r="E7" s="6"/>
      <c r="F7" s="5"/>
    </row>
    <row r="8" spans="1:6" ht="12.75" customHeight="1" x14ac:dyDescent="0.2">
      <c r="A8" s="119" t="s">
        <v>162</v>
      </c>
      <c r="B8" s="1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8"/>
      <c r="D8" s="128"/>
      <c r="E8" s="6"/>
      <c r="F8" s="5"/>
    </row>
    <row r="9" spans="1:6" ht="12.75" customHeight="1" x14ac:dyDescent="0.2">
      <c r="A9" s="120"/>
      <c r="B9" s="128"/>
      <c r="C9" s="128"/>
      <c r="D9" s="128"/>
      <c r="E9" s="6"/>
      <c r="F9" s="5"/>
    </row>
    <row r="10" spans="1:6" ht="12.75" customHeight="1" x14ac:dyDescent="0.2">
      <c r="A10" s="120"/>
      <c r="B10" s="128"/>
      <c r="C10" s="128"/>
      <c r="D10" s="128"/>
      <c r="E10" s="6"/>
      <c r="F10" s="5"/>
    </row>
    <row r="11" spans="1:6" ht="12.75" customHeight="1" x14ac:dyDescent="0.2">
      <c r="A11" s="120"/>
      <c r="B11" s="128"/>
      <c r="C11" s="128"/>
      <c r="D11" s="128"/>
      <c r="E11" s="6"/>
      <c r="F11" s="5"/>
    </row>
    <row r="12" spans="1:6" ht="12.75" customHeight="1" x14ac:dyDescent="0.2">
      <c r="A12" s="120"/>
      <c r="B12" s="86"/>
      <c r="C12" s="75"/>
      <c r="D12" s="75" t="s">
        <v>164</v>
      </c>
      <c r="E12" s="72" t="str">
        <f>plazocalculado&amp;" días naturales"</f>
        <v>153 días naturales</v>
      </c>
      <c r="F12" s="5"/>
    </row>
    <row r="13" spans="1:6" ht="12.75" customHeight="1" x14ac:dyDescent="0.2">
      <c r="A13" s="119" t="s">
        <v>163</v>
      </c>
      <c r="B13" s="4" t="str">
        <f>direcciondelaobra</f>
        <v>Tramo de Barranca del Muerto a Tlahuac.</v>
      </c>
      <c r="C13" s="76"/>
      <c r="D13" s="76" t="s">
        <v>165</v>
      </c>
      <c r="E13" s="109">
        <f>fechainicio</f>
        <v>40026</v>
      </c>
      <c r="F13" s="5"/>
    </row>
    <row r="14" spans="1:6" ht="12.75" customHeight="1" thickBot="1" x14ac:dyDescent="0.25">
      <c r="A14" s="21"/>
      <c r="B14" s="7" t="str">
        <f>ciudaddelaobra&amp;", "&amp;estadodelaobra</f>
        <v>México, Ciudad de México</v>
      </c>
      <c r="C14" s="77"/>
      <c r="D14" s="77" t="s">
        <v>166</v>
      </c>
      <c r="E14" s="110">
        <f>fechaterminacion</f>
        <v>40178</v>
      </c>
      <c r="F14" s="8"/>
    </row>
    <row r="15" spans="1:6" ht="12.75" customHeight="1" thickTop="1" x14ac:dyDescent="0.2">
      <c r="A15" s="3"/>
      <c r="B15" s="3"/>
      <c r="C15" s="3"/>
      <c r="D15" s="3"/>
    </row>
    <row r="16" spans="1:6" ht="12.75" customHeight="1" x14ac:dyDescent="0.2">
      <c r="A16" s="118" t="s">
        <v>39</v>
      </c>
      <c r="B16" s="9"/>
      <c r="C16" s="10"/>
      <c r="D16" s="10"/>
      <c r="E16" s="17"/>
    </row>
    <row r="17" spans="1:6" ht="12.75" customHeight="1" thickBot="1" x14ac:dyDescent="0.25">
      <c r="A17" s="3"/>
      <c r="B17" s="3"/>
      <c r="C17" s="3"/>
      <c r="D17" s="3"/>
    </row>
    <row r="18" spans="1:6" ht="12.75" customHeight="1" thickTop="1" thickBot="1" x14ac:dyDescent="0.25">
      <c r="A18" s="115" t="s">
        <v>40</v>
      </c>
      <c r="B18" s="129" t="s">
        <v>40</v>
      </c>
      <c r="C18" s="130"/>
      <c r="D18" s="95" t="s">
        <v>31</v>
      </c>
    </row>
    <row r="19" spans="1:6" ht="12.75" customHeight="1" thickTop="1" x14ac:dyDescent="0.2">
      <c r="A19" s="3" t="s">
        <v>41</v>
      </c>
      <c r="B19" s="3"/>
      <c r="D19" s="13"/>
    </row>
    <row r="20" spans="1:6" ht="12.75" customHeight="1" x14ac:dyDescent="0.2">
      <c r="A20" s="81" t="s">
        <v>32</v>
      </c>
      <c r="B20" s="114" t="s">
        <v>150</v>
      </c>
      <c r="D20" s="84" t="s">
        <v>167</v>
      </c>
    </row>
    <row r="21" spans="1:6" ht="12.75" customHeight="1" x14ac:dyDescent="0.2">
      <c r="A21" s="69"/>
      <c r="B21" s="14"/>
      <c r="D21" s="82" t="s">
        <v>169</v>
      </c>
    </row>
    <row r="22" spans="1:6" ht="12.75" customHeight="1" x14ac:dyDescent="0.2">
      <c r="A22" s="69"/>
      <c r="B22" s="14"/>
      <c r="D22" s="88"/>
    </row>
    <row r="23" spans="1:6" s="3" customFormat="1" ht="11.25" x14ac:dyDescent="0.2">
      <c r="A23" s="3" t="s">
        <v>157</v>
      </c>
    </row>
    <row r="24" spans="1:6" s="3" customFormat="1" ht="11.25" x14ac:dyDescent="0.2">
      <c r="A24" s="60"/>
      <c r="B24" s="61"/>
      <c r="C24" s="61"/>
      <c r="D24" s="62"/>
    </row>
    <row r="25" spans="1:6" s="3" customFormat="1" ht="11.25" x14ac:dyDescent="0.2">
      <c r="A25" s="66" t="str">
        <f>cargo&amp;": "&amp;responsable</f>
        <v>DIRECTOR GENERAL: ENCARGADO CORRESPONDIENTE</v>
      </c>
      <c r="B25" s="67"/>
      <c r="C25" s="67"/>
      <c r="D25" s="68"/>
    </row>
    <row r="26" spans="1:6" ht="12.75" customHeight="1" x14ac:dyDescent="0.2">
      <c r="B26" s="3"/>
      <c r="F26" s="117" t="s">
        <v>42</v>
      </c>
    </row>
  </sheetData>
  <mergeCells count="4">
    <mergeCell ref="B8:D11"/>
    <mergeCell ref="B18:C18"/>
    <mergeCell ref="A2:D3"/>
    <mergeCell ref="B4:D6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showGridLines="0" showZeros="0" zoomScaleNormal="100" workbookViewId="0">
      <selection activeCell="B3" sqref="B3:D4"/>
    </sheetView>
  </sheetViews>
  <sheetFormatPr baseColWidth="10" defaultColWidth="9.140625" defaultRowHeight="12.75" x14ac:dyDescent="0.2"/>
  <cols>
    <col min="1" max="1" width="11.7109375" customWidth="1"/>
    <col min="2" max="2" width="40.7109375" customWidth="1"/>
    <col min="3" max="3" width="10.7109375" customWidth="1"/>
    <col min="4" max="4" width="11.28515625" customWidth="1"/>
    <col min="5" max="5" width="9.7109375" customWidth="1"/>
    <col min="6" max="6" width="13.5703125" customWidth="1"/>
    <col min="7" max="7" width="8.5703125" customWidth="1"/>
    <col min="8" max="11" width="5.7109375" customWidth="1"/>
  </cols>
  <sheetData>
    <row r="1" spans="1:11" ht="11.25" customHeight="1" thickBot="1" x14ac:dyDescent="0.25">
      <c r="A1" s="3" t="s">
        <v>37</v>
      </c>
      <c r="B1" s="3"/>
      <c r="C1" s="3"/>
      <c r="D1" s="3"/>
      <c r="E1" s="3"/>
      <c r="F1" s="3"/>
      <c r="G1" s="3"/>
    </row>
    <row r="2" spans="1:11" ht="15" customHeight="1" thickTop="1" x14ac:dyDescent="0.2">
      <c r="A2" s="139" t="str">
        <f>razonsocial</f>
        <v>MI EMPRESA</v>
      </c>
      <c r="B2" s="140"/>
      <c r="C2" s="140"/>
      <c r="D2" s="140"/>
      <c r="E2" s="116"/>
      <c r="F2" s="16"/>
    </row>
    <row r="3" spans="1:11" ht="12.75" customHeight="1" x14ac:dyDescent="0.2">
      <c r="A3" s="119" t="s">
        <v>160</v>
      </c>
      <c r="B3" s="128" t="str">
        <f>nombrecliente</f>
        <v>Sistema de Comunicaciones y Transportes, Sistema de Transporte Colectivo Metro, Administración General de Recursos, Línea 12 (Línea Dorada)</v>
      </c>
      <c r="C3" s="128"/>
      <c r="D3" s="128"/>
      <c r="E3" s="6"/>
      <c r="F3" s="5"/>
    </row>
    <row r="4" spans="1:11" ht="12.75" customHeight="1" x14ac:dyDescent="0.2">
      <c r="A4" s="120"/>
      <c r="B4" s="128"/>
      <c r="C4" s="128"/>
      <c r="D4" s="128"/>
      <c r="E4" s="6"/>
      <c r="F4" s="5"/>
    </row>
    <row r="5" spans="1:11" ht="12.75" customHeight="1" x14ac:dyDescent="0.2">
      <c r="A5" s="119" t="s">
        <v>212</v>
      </c>
      <c r="B5" s="71" t="str">
        <f>numerodeconcurso</f>
        <v>2009/0257-0001</v>
      </c>
      <c r="C5" s="74" t="s">
        <v>38</v>
      </c>
      <c r="D5" s="107">
        <f>fechadeconcurso</f>
        <v>40017</v>
      </c>
      <c r="E5" s="6"/>
      <c r="F5" s="5"/>
    </row>
    <row r="6" spans="1:11" ht="12.75" customHeight="1" x14ac:dyDescent="0.2">
      <c r="A6" s="119" t="s">
        <v>162</v>
      </c>
      <c r="B6" s="1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28"/>
      <c r="D6" s="128"/>
      <c r="E6" s="6"/>
      <c r="F6" s="5"/>
    </row>
    <row r="7" spans="1:11" ht="12.75" customHeight="1" x14ac:dyDescent="0.2">
      <c r="A7" s="120"/>
      <c r="B7" s="128"/>
      <c r="C7" s="128"/>
      <c r="D7" s="128"/>
      <c r="E7" s="6"/>
      <c r="F7" s="5"/>
    </row>
    <row r="8" spans="1:11" ht="12.75" customHeight="1" x14ac:dyDescent="0.2">
      <c r="A8" s="120"/>
      <c r="B8" s="128"/>
      <c r="C8" s="128"/>
      <c r="D8" s="128"/>
      <c r="E8" s="6"/>
      <c r="F8" s="5"/>
    </row>
    <row r="9" spans="1:11" ht="12.75" customHeight="1" x14ac:dyDescent="0.2">
      <c r="A9" s="120"/>
      <c r="B9" s="70"/>
      <c r="C9" s="75"/>
      <c r="D9" s="75" t="s">
        <v>164</v>
      </c>
      <c r="E9" s="72" t="str">
        <f>plazocalculado&amp;" días naturales"</f>
        <v>153 días naturales</v>
      </c>
      <c r="F9" s="5"/>
    </row>
    <row r="10" spans="1:11" ht="12.75" customHeight="1" x14ac:dyDescent="0.2">
      <c r="A10" s="119" t="s">
        <v>163</v>
      </c>
      <c r="B10" s="4" t="str">
        <f>direcciondelaobra</f>
        <v>Tramo de Barranca del Muerto a Tlahuac.</v>
      </c>
      <c r="C10" s="76"/>
      <c r="D10" s="76" t="s">
        <v>165</v>
      </c>
      <c r="E10" s="107">
        <f>fechainicio</f>
        <v>40026</v>
      </c>
      <c r="F10" s="5"/>
    </row>
    <row r="11" spans="1:11" ht="12.75" customHeight="1" thickBot="1" x14ac:dyDescent="0.25">
      <c r="A11" s="21"/>
      <c r="B11" s="7" t="str">
        <f>ciudaddelaobra&amp;", "&amp;estadodelaobra</f>
        <v>México, Ciudad de México</v>
      </c>
      <c r="C11" s="77"/>
      <c r="D11" s="77" t="s">
        <v>166</v>
      </c>
      <c r="E11" s="108">
        <f>fechaterminacion</f>
        <v>40178</v>
      </c>
      <c r="F11" s="8"/>
    </row>
    <row r="12" spans="1:11" ht="11.25" customHeight="1" thickTop="1" x14ac:dyDescent="0.2">
      <c r="A12" s="3"/>
      <c r="B12" s="3"/>
      <c r="C12" s="3"/>
      <c r="D12" s="3"/>
      <c r="E12" s="3"/>
      <c r="F12" s="3"/>
      <c r="G12" s="3"/>
    </row>
    <row r="13" spans="1:11" ht="12.75" customHeight="1" x14ac:dyDescent="0.2">
      <c r="A13" s="9" t="s">
        <v>39</v>
      </c>
      <c r="B13" s="9"/>
      <c r="C13" s="10"/>
      <c r="D13" s="10"/>
      <c r="E13" s="10"/>
      <c r="F13" s="10"/>
      <c r="G13" s="10"/>
      <c r="H13" s="17"/>
      <c r="I13" s="17"/>
      <c r="J13" s="17"/>
      <c r="K13" s="17"/>
    </row>
    <row r="14" spans="1:11" ht="11.25" customHeight="1" thickBot="1" x14ac:dyDescent="0.25">
      <c r="A14" s="3"/>
      <c r="B14" s="3"/>
      <c r="C14" s="3"/>
      <c r="D14" s="3"/>
      <c r="E14" s="3"/>
      <c r="F14" s="3"/>
      <c r="G14" s="3"/>
    </row>
    <row r="15" spans="1:11" ht="15" customHeight="1" thickTop="1" thickBot="1" x14ac:dyDescent="0.25">
      <c r="A15" s="11" t="s">
        <v>40</v>
      </c>
      <c r="B15" s="122" t="s">
        <v>47</v>
      </c>
      <c r="C15" s="12" t="s">
        <v>43</v>
      </c>
      <c r="D15" s="12" t="s">
        <v>44</v>
      </c>
      <c r="E15" s="12" t="s">
        <v>214</v>
      </c>
      <c r="F15" s="95" t="s">
        <v>31</v>
      </c>
    </row>
    <row r="16" spans="1:11" ht="11.25" customHeight="1" thickTop="1" x14ac:dyDescent="0.2">
      <c r="A16" s="3" t="s">
        <v>41</v>
      </c>
      <c r="B16" s="3"/>
      <c r="C16" s="3"/>
      <c r="D16" s="3"/>
      <c r="F16" s="13"/>
      <c r="G16" s="3"/>
    </row>
    <row r="17" spans="1:6" ht="11.25" customHeight="1" x14ac:dyDescent="0.2">
      <c r="A17" s="81" t="s">
        <v>32</v>
      </c>
      <c r="B17" s="113" t="s">
        <v>150</v>
      </c>
      <c r="C17" s="109" t="s">
        <v>34</v>
      </c>
      <c r="D17" s="109" t="s">
        <v>35</v>
      </c>
      <c r="E17" s="123" t="s">
        <v>36</v>
      </c>
      <c r="F17" s="84" t="s">
        <v>167</v>
      </c>
    </row>
    <row r="18" spans="1:6" ht="11.25" customHeight="1" x14ac:dyDescent="0.2">
      <c r="A18" s="69"/>
      <c r="B18" s="14"/>
      <c r="C18" s="22"/>
      <c r="D18" s="22"/>
      <c r="F18" s="82" t="s">
        <v>169</v>
      </c>
    </row>
    <row r="19" spans="1:6" ht="11.25" customHeight="1" x14ac:dyDescent="0.2">
      <c r="A19" s="69"/>
      <c r="B19" s="14"/>
      <c r="C19" s="22"/>
      <c r="D19" s="22"/>
      <c r="F19" s="88"/>
    </row>
    <row r="20" spans="1:6" s="3" customFormat="1" ht="11.25" x14ac:dyDescent="0.2">
      <c r="A20" s="3" t="s">
        <v>157</v>
      </c>
    </row>
    <row r="21" spans="1:6" s="3" customFormat="1" ht="11.25" x14ac:dyDescent="0.2">
      <c r="A21" s="60" t="str">
        <f>responsable</f>
        <v>ENCARGADO CORRESPONDIENTE</v>
      </c>
      <c r="B21" s="78"/>
      <c r="C21" s="78"/>
      <c r="D21" s="78"/>
      <c r="E21" s="61" t="s">
        <v>158</v>
      </c>
      <c r="F21" s="62" t="s">
        <v>171</v>
      </c>
    </row>
    <row r="22" spans="1:6" s="3" customFormat="1" ht="11.25" x14ac:dyDescent="0.2">
      <c r="A22" s="66" t="str">
        <f>cargo</f>
        <v>DIRECTOR GENERAL</v>
      </c>
      <c r="B22" s="121"/>
      <c r="C22" s="121"/>
      <c r="D22" s="121"/>
      <c r="E22" s="87" t="s">
        <v>159</v>
      </c>
      <c r="F22" s="68" t="s">
        <v>172</v>
      </c>
    </row>
    <row r="23" spans="1:6" ht="11.25" customHeight="1" x14ac:dyDescent="0.2">
      <c r="B23" s="3"/>
      <c r="F23" s="3" t="s">
        <v>42</v>
      </c>
    </row>
  </sheetData>
  <mergeCells count="3">
    <mergeCell ref="B6:D8"/>
    <mergeCell ref="B3:D4"/>
    <mergeCell ref="A2:D2"/>
  </mergeCells>
  <pageMargins left="0.51181102362204722" right="0.23622047244094491" top="0.43307086614173229" bottom="0.43307086614173229" header="0.27559055118110237" footer="0.27559055118110237"/>
  <pageSetup fitToHeight="1000"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showGridLines="0" showZeros="0" zoomScaleNormal="100" workbookViewId="0">
      <selection activeCell="A2" sqref="A2:D3"/>
    </sheetView>
  </sheetViews>
  <sheetFormatPr baseColWidth="10" defaultColWidth="9.140625" defaultRowHeight="12.75" x14ac:dyDescent="0.2"/>
  <cols>
    <col min="1" max="1" width="11.7109375" customWidth="1"/>
    <col min="2" max="2" width="45.7109375" customWidth="1"/>
    <col min="3" max="3" width="9.140625" customWidth="1"/>
    <col min="4" max="4" width="13.28515625" customWidth="1"/>
    <col min="5" max="5" width="9.7109375" customWidth="1"/>
    <col min="6" max="6" width="11.7109375" customWidth="1"/>
    <col min="7" max="10" width="6.7109375" customWidth="1"/>
  </cols>
  <sheetData>
    <row r="1" spans="1:10" ht="12.75" customHeight="1" thickBot="1" x14ac:dyDescent="0.25">
      <c r="A1" s="3" t="s">
        <v>37</v>
      </c>
      <c r="B1" s="3"/>
      <c r="C1" s="3"/>
      <c r="D1" s="3"/>
      <c r="E1" s="3"/>
      <c r="F1" s="3"/>
    </row>
    <row r="2" spans="1:10" ht="15" customHeight="1" thickTop="1" x14ac:dyDescent="0.2">
      <c r="A2" s="135" t="str">
        <f>razonsocial</f>
        <v>MI EMPRESA</v>
      </c>
      <c r="B2" s="136"/>
      <c r="C2" s="136"/>
      <c r="D2" s="136"/>
      <c r="E2" s="116"/>
      <c r="F2" s="16"/>
    </row>
    <row r="3" spans="1:10" ht="15" customHeight="1" x14ac:dyDescent="0.2">
      <c r="A3" s="137"/>
      <c r="B3" s="138"/>
      <c r="C3" s="138"/>
      <c r="D3" s="138"/>
      <c r="E3" s="6"/>
      <c r="F3" s="5"/>
    </row>
    <row r="4" spans="1:10" ht="12.75" customHeight="1" x14ac:dyDescent="0.2">
      <c r="A4" s="119" t="s">
        <v>160</v>
      </c>
      <c r="B4" s="128" t="str">
        <f>nombrecliente</f>
        <v>Sistema de Comunicaciones y Transportes, Sistema de Transporte Colectivo Metro, Administración General de Recursos, Línea 12 (Línea Dorada)</v>
      </c>
      <c r="C4" s="128"/>
      <c r="D4" s="128"/>
      <c r="E4" s="6"/>
      <c r="F4" s="5"/>
    </row>
    <row r="5" spans="1:10" ht="12.75" customHeight="1" x14ac:dyDescent="0.2">
      <c r="A5" s="120"/>
      <c r="B5" s="128"/>
      <c r="C5" s="128"/>
      <c r="D5" s="128"/>
      <c r="E5" s="6"/>
      <c r="F5" s="5"/>
    </row>
    <row r="6" spans="1:10" ht="12.75" customHeight="1" x14ac:dyDescent="0.2">
      <c r="A6" s="120"/>
      <c r="B6" s="128"/>
      <c r="C6" s="128"/>
      <c r="D6" s="128"/>
      <c r="E6" s="6"/>
      <c r="F6" s="5"/>
    </row>
    <row r="7" spans="1:10" ht="12.75" customHeight="1" x14ac:dyDescent="0.2">
      <c r="A7" s="119" t="s">
        <v>212</v>
      </c>
      <c r="B7" s="71" t="str">
        <f>numerodeconcurso</f>
        <v>2009/0257-0001</v>
      </c>
      <c r="C7" s="94" t="s">
        <v>38</v>
      </c>
      <c r="D7" s="109">
        <f>fechadeconcurso</f>
        <v>40017</v>
      </c>
      <c r="E7" s="6"/>
      <c r="F7" s="5"/>
    </row>
    <row r="8" spans="1:10" ht="12.75" customHeight="1" x14ac:dyDescent="0.2">
      <c r="A8" s="119" t="s">
        <v>162</v>
      </c>
      <c r="B8" s="1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8"/>
      <c r="D8" s="128"/>
      <c r="E8" s="6"/>
      <c r="F8" s="5"/>
    </row>
    <row r="9" spans="1:10" ht="12.75" customHeight="1" x14ac:dyDescent="0.2">
      <c r="A9" s="120"/>
      <c r="B9" s="128"/>
      <c r="C9" s="128"/>
      <c r="D9" s="128"/>
      <c r="E9" s="6"/>
      <c r="F9" s="5"/>
    </row>
    <row r="10" spans="1:10" ht="12.75" customHeight="1" x14ac:dyDescent="0.2">
      <c r="A10" s="120"/>
      <c r="B10" s="128"/>
      <c r="C10" s="128"/>
      <c r="D10" s="128"/>
      <c r="E10" s="6"/>
      <c r="F10" s="5"/>
    </row>
    <row r="11" spans="1:10" ht="12.75" customHeight="1" x14ac:dyDescent="0.2">
      <c r="A11" s="120"/>
      <c r="B11" s="128"/>
      <c r="C11" s="128"/>
      <c r="D11" s="128"/>
      <c r="E11" s="6"/>
      <c r="F11" s="5"/>
    </row>
    <row r="12" spans="1:10" ht="12.75" customHeight="1" x14ac:dyDescent="0.2">
      <c r="A12" s="120"/>
      <c r="B12" s="70"/>
      <c r="C12" s="75"/>
      <c r="D12" s="75" t="s">
        <v>164</v>
      </c>
      <c r="E12" s="72" t="str">
        <f>plazocalculado&amp;" días naturales"</f>
        <v>153 días naturales</v>
      </c>
      <c r="F12" s="5"/>
    </row>
    <row r="13" spans="1:10" ht="12.75" customHeight="1" x14ac:dyDescent="0.2">
      <c r="A13" s="119" t="s">
        <v>163</v>
      </c>
      <c r="B13" s="4" t="str">
        <f>direcciondelaobra</f>
        <v>Tramo de Barranca del Muerto a Tlahuac.</v>
      </c>
      <c r="C13" s="92"/>
      <c r="D13" s="92" t="s">
        <v>165</v>
      </c>
      <c r="E13" s="109">
        <f>fechainicio</f>
        <v>40026</v>
      </c>
      <c r="F13" s="5"/>
    </row>
    <row r="14" spans="1:10" ht="12.75" customHeight="1" thickBot="1" x14ac:dyDescent="0.25">
      <c r="A14" s="21"/>
      <c r="B14" s="7" t="str">
        <f>ciudaddelaobra&amp;", "&amp;estadodelaobra</f>
        <v>México, Ciudad de México</v>
      </c>
      <c r="C14" s="93"/>
      <c r="D14" s="93" t="s">
        <v>166</v>
      </c>
      <c r="E14" s="110">
        <f>fechaterminacion</f>
        <v>40178</v>
      </c>
      <c r="F14" s="8"/>
    </row>
    <row r="15" spans="1:10" ht="12.75" customHeight="1" thickTop="1" x14ac:dyDescent="0.2">
      <c r="A15" s="3"/>
      <c r="B15" s="3"/>
      <c r="C15" s="3"/>
      <c r="D15" s="3"/>
      <c r="E15" s="3"/>
      <c r="F15" s="3"/>
    </row>
    <row r="16" spans="1:10" ht="15" customHeight="1" x14ac:dyDescent="0.2">
      <c r="A16" s="118" t="s">
        <v>45</v>
      </c>
      <c r="B16" s="10"/>
      <c r="C16" s="10"/>
      <c r="D16" s="10"/>
      <c r="E16" s="10"/>
      <c r="F16" s="10"/>
      <c r="G16" s="17"/>
      <c r="H16" s="17"/>
      <c r="I16" s="17"/>
      <c r="J16" s="17"/>
    </row>
    <row r="17" spans="1:8" ht="12.75" customHeight="1" thickBot="1" x14ac:dyDescent="0.25">
      <c r="A17" s="3"/>
      <c r="B17" s="3"/>
      <c r="C17" s="3"/>
      <c r="D17" s="3"/>
      <c r="E17" s="3"/>
      <c r="F17" s="3"/>
    </row>
    <row r="18" spans="1:8" ht="12.75" customHeight="1" thickTop="1" thickBot="1" x14ac:dyDescent="0.25">
      <c r="A18" s="11" t="s">
        <v>46</v>
      </c>
      <c r="B18" s="141" t="s">
        <v>47</v>
      </c>
      <c r="C18" s="142"/>
      <c r="D18" s="12" t="s">
        <v>48</v>
      </c>
      <c r="E18" s="95" t="s">
        <v>31</v>
      </c>
    </row>
    <row r="19" spans="1:8" ht="12.75" customHeight="1" thickTop="1" x14ac:dyDescent="0.2">
      <c r="A19" s="3" t="s">
        <v>41</v>
      </c>
      <c r="B19" s="13"/>
      <c r="D19" s="13"/>
      <c r="E19" s="3"/>
      <c r="F19" s="3"/>
      <c r="G19" s="3"/>
    </row>
    <row r="20" spans="1:8" ht="12.75" customHeight="1" x14ac:dyDescent="0.2">
      <c r="A20" s="81" t="s">
        <v>32</v>
      </c>
      <c r="B20" s="113" t="s">
        <v>150</v>
      </c>
      <c r="D20" s="91" t="s">
        <v>151</v>
      </c>
      <c r="E20" s="84" t="s">
        <v>167</v>
      </c>
      <c r="H20" s="15"/>
    </row>
    <row r="21" spans="1:8" ht="12.75" customHeight="1" x14ac:dyDescent="0.2">
      <c r="A21" s="69"/>
      <c r="B21" s="14"/>
      <c r="D21" s="18"/>
      <c r="E21" s="82" t="s">
        <v>169</v>
      </c>
      <c r="H21" s="15"/>
    </row>
    <row r="22" spans="1:8" ht="12.75" customHeight="1" x14ac:dyDescent="0.2">
      <c r="A22" s="69"/>
      <c r="B22" s="14"/>
      <c r="D22" s="18"/>
      <c r="E22" s="88"/>
      <c r="H22" s="15"/>
    </row>
    <row r="23" spans="1:8" s="3" customFormat="1" ht="11.25" x14ac:dyDescent="0.2">
      <c r="A23" s="3" t="s">
        <v>157</v>
      </c>
    </row>
    <row r="24" spans="1:8" s="3" customFormat="1" ht="11.25" x14ac:dyDescent="0.2">
      <c r="A24" s="60"/>
      <c r="B24" s="78"/>
      <c r="C24" s="78"/>
      <c r="D24" s="61"/>
      <c r="E24" s="62"/>
    </row>
    <row r="25" spans="1:8" s="3" customFormat="1" ht="11.25" x14ac:dyDescent="0.2">
      <c r="A25" s="63"/>
      <c r="B25" s="79"/>
      <c r="C25" s="79"/>
      <c r="D25" s="64" t="s">
        <v>158</v>
      </c>
      <c r="E25" s="65" t="s">
        <v>171</v>
      </c>
    </row>
    <row r="26" spans="1:8" s="3" customFormat="1" ht="11.25" x14ac:dyDescent="0.2">
      <c r="A26" s="63"/>
      <c r="B26" s="79"/>
      <c r="C26" s="79"/>
      <c r="D26" s="64" t="s">
        <v>159</v>
      </c>
      <c r="E26" s="65" t="s">
        <v>172</v>
      </c>
    </row>
    <row r="27" spans="1:8" s="3" customFormat="1" ht="11.25" x14ac:dyDescent="0.2">
      <c r="A27" s="66" t="str">
        <f>cargo&amp;": "&amp;responsable</f>
        <v>DIRECTOR GENERAL: ENCARGADO CORRESPONDIENTE</v>
      </c>
      <c r="B27" s="67"/>
      <c r="C27" s="67"/>
      <c r="D27" s="67"/>
      <c r="E27" s="68"/>
    </row>
    <row r="28" spans="1:8" ht="12.75" customHeight="1" x14ac:dyDescent="0.2">
      <c r="F28" s="3" t="s">
        <v>42</v>
      </c>
    </row>
  </sheetData>
  <mergeCells count="4">
    <mergeCell ref="B8:D11"/>
    <mergeCell ref="B18:C18"/>
    <mergeCell ref="A2:D3"/>
    <mergeCell ref="B4:D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showGridLines="0" showZeros="0" zoomScaleNormal="100" workbookViewId="0">
      <selection activeCell="A2" sqref="A2:D3"/>
    </sheetView>
  </sheetViews>
  <sheetFormatPr baseColWidth="10" defaultColWidth="9.140625" defaultRowHeight="12.75" x14ac:dyDescent="0.2"/>
  <cols>
    <col min="1" max="1" width="11.7109375" customWidth="1"/>
    <col min="2" max="2" width="45.7109375" customWidth="1"/>
    <col min="3" max="3" width="13.140625" customWidth="1"/>
    <col min="4" max="4" width="12.5703125" customWidth="1"/>
    <col min="5" max="5" width="9.7109375" customWidth="1"/>
  </cols>
  <sheetData>
    <row r="1" spans="1:6" ht="12.75" customHeight="1" thickBot="1" x14ac:dyDescent="0.25">
      <c r="A1" s="3" t="s">
        <v>37</v>
      </c>
      <c r="B1" s="3"/>
      <c r="C1" s="3"/>
      <c r="D1" s="3"/>
      <c r="E1" s="3"/>
    </row>
    <row r="2" spans="1:6" ht="15" customHeight="1" thickTop="1" x14ac:dyDescent="0.2">
      <c r="A2" s="135" t="str">
        <f>razonsocial</f>
        <v>MI EMPRESA</v>
      </c>
      <c r="B2" s="136"/>
      <c r="C2" s="136"/>
      <c r="D2" s="136"/>
      <c r="E2" s="116"/>
      <c r="F2" s="16"/>
    </row>
    <row r="3" spans="1:6" ht="15" customHeight="1" x14ac:dyDescent="0.2">
      <c r="A3" s="137"/>
      <c r="B3" s="138"/>
      <c r="C3" s="138"/>
      <c r="D3" s="138"/>
      <c r="E3" s="6"/>
      <c r="F3" s="5"/>
    </row>
    <row r="4" spans="1:6" ht="12.75" customHeight="1" x14ac:dyDescent="0.2">
      <c r="A4" s="73" t="s">
        <v>160</v>
      </c>
      <c r="B4" s="128" t="str">
        <f>nombrecliente</f>
        <v>Sistema de Comunicaciones y Transportes, Sistema de Transporte Colectivo Metro, Administración General de Recursos, Línea 12 (Línea Dorada)</v>
      </c>
      <c r="C4" s="128"/>
      <c r="D4" s="128"/>
      <c r="E4" s="6"/>
      <c r="F4" s="5"/>
    </row>
    <row r="5" spans="1:6" ht="12.75" customHeight="1" x14ac:dyDescent="0.2">
      <c r="A5" s="20"/>
      <c r="B5" s="128"/>
      <c r="C5" s="128"/>
      <c r="D5" s="128"/>
      <c r="E5" s="6"/>
      <c r="F5" s="5"/>
    </row>
    <row r="6" spans="1:6" ht="12.75" customHeight="1" x14ac:dyDescent="0.2">
      <c r="A6" s="20"/>
      <c r="B6" s="128"/>
      <c r="C6" s="128"/>
      <c r="D6" s="128"/>
      <c r="E6" s="6"/>
      <c r="F6" s="5"/>
    </row>
    <row r="7" spans="1:6" ht="12.75" customHeight="1" x14ac:dyDescent="0.2">
      <c r="A7" s="73" t="s">
        <v>161</v>
      </c>
      <c r="B7" s="71" t="str">
        <f>numerodeconcurso</f>
        <v>2009/0257-0001</v>
      </c>
      <c r="C7" s="74" t="s">
        <v>38</v>
      </c>
      <c r="D7" s="107">
        <f>fechadeconcurso</f>
        <v>40017</v>
      </c>
      <c r="E7" s="6"/>
      <c r="F7" s="5"/>
    </row>
    <row r="8" spans="1:6" ht="12.75" customHeight="1" x14ac:dyDescent="0.2">
      <c r="A8" s="73" t="s">
        <v>162</v>
      </c>
      <c r="B8" s="1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8"/>
      <c r="D8" s="128"/>
      <c r="E8" s="6"/>
      <c r="F8" s="5"/>
    </row>
    <row r="9" spans="1:6" ht="12.75" customHeight="1" x14ac:dyDescent="0.2">
      <c r="A9" s="20"/>
      <c r="B9" s="128"/>
      <c r="C9" s="128"/>
      <c r="D9" s="128"/>
      <c r="E9" s="6"/>
      <c r="F9" s="5"/>
    </row>
    <row r="10" spans="1:6" ht="12.75" customHeight="1" x14ac:dyDescent="0.2">
      <c r="A10" s="20"/>
      <c r="B10" s="128"/>
      <c r="C10" s="128"/>
      <c r="D10" s="128"/>
      <c r="E10" s="6"/>
      <c r="F10" s="5"/>
    </row>
    <row r="11" spans="1:6" ht="12.75" customHeight="1" x14ac:dyDescent="0.2">
      <c r="A11" s="20"/>
      <c r="B11" s="128"/>
      <c r="C11" s="128"/>
      <c r="D11" s="128"/>
      <c r="E11" s="6"/>
      <c r="F11" s="5"/>
    </row>
    <row r="12" spans="1:6" ht="12.75" customHeight="1" x14ac:dyDescent="0.2">
      <c r="A12" s="20"/>
      <c r="B12" s="70"/>
      <c r="C12" s="75"/>
      <c r="D12" s="75" t="s">
        <v>164</v>
      </c>
      <c r="E12" s="72" t="str">
        <f>plazocalculado&amp;" días naturales"</f>
        <v>153 días naturales</v>
      </c>
      <c r="F12" s="5"/>
    </row>
    <row r="13" spans="1:6" ht="12.75" customHeight="1" x14ac:dyDescent="0.2">
      <c r="A13" s="73" t="s">
        <v>163</v>
      </c>
      <c r="B13" s="4" t="str">
        <f>direcciondelaobra</f>
        <v>Tramo de Barranca del Muerto a Tlahuac.</v>
      </c>
      <c r="C13" s="76"/>
      <c r="D13" s="76" t="s">
        <v>165</v>
      </c>
      <c r="E13" s="107">
        <f>fechainicio</f>
        <v>40026</v>
      </c>
      <c r="F13" s="5"/>
    </row>
    <row r="14" spans="1:6" ht="12.75" customHeight="1" thickBot="1" x14ac:dyDescent="0.25">
      <c r="A14" s="21"/>
      <c r="B14" s="7" t="str">
        <f>ciudaddelaobra&amp;", "&amp;estadodelaobra</f>
        <v>México, Ciudad de México</v>
      </c>
      <c r="C14" s="77"/>
      <c r="D14" s="77" t="s">
        <v>166</v>
      </c>
      <c r="E14" s="108">
        <f>fechaterminacion</f>
        <v>40178</v>
      </c>
      <c r="F14" s="8"/>
    </row>
    <row r="15" spans="1:6" ht="12.75" customHeight="1" thickTop="1" x14ac:dyDescent="0.2">
      <c r="A15" s="3"/>
      <c r="B15" s="3"/>
      <c r="C15" s="3"/>
      <c r="D15" s="3"/>
      <c r="E15" s="3"/>
    </row>
    <row r="16" spans="1:6" ht="15" customHeight="1" x14ac:dyDescent="0.2">
      <c r="A16" s="118" t="s">
        <v>45</v>
      </c>
      <c r="B16" s="10"/>
      <c r="C16" s="10"/>
      <c r="D16" s="10"/>
      <c r="E16" s="10"/>
    </row>
    <row r="17" spans="1:6" ht="12.75" customHeight="1" thickBot="1" x14ac:dyDescent="0.25">
      <c r="A17" s="3"/>
      <c r="B17" s="3"/>
      <c r="C17" s="3"/>
      <c r="D17" s="3"/>
      <c r="E17" s="3"/>
    </row>
    <row r="18" spans="1:6" ht="12.75" customHeight="1" thickTop="1" thickBot="1" x14ac:dyDescent="0.25">
      <c r="A18" s="11" t="s">
        <v>46</v>
      </c>
      <c r="B18" s="12" t="s">
        <v>47</v>
      </c>
      <c r="C18" s="12" t="s">
        <v>48</v>
      </c>
      <c r="D18" s="12" t="s">
        <v>49</v>
      </c>
      <c r="E18" s="95" t="s">
        <v>31</v>
      </c>
    </row>
    <row r="19" spans="1:6" ht="12.75" customHeight="1" thickTop="1" x14ac:dyDescent="0.2">
      <c r="A19" s="3" t="s">
        <v>41</v>
      </c>
      <c r="B19" s="13"/>
      <c r="C19" s="13"/>
      <c r="D19" s="13"/>
      <c r="E19" s="3"/>
    </row>
    <row r="20" spans="1:6" ht="12.75" customHeight="1" x14ac:dyDescent="0.2">
      <c r="A20" s="81" t="s">
        <v>32</v>
      </c>
      <c r="B20" s="113" t="s">
        <v>150</v>
      </c>
      <c r="C20" s="83" t="s">
        <v>151</v>
      </c>
      <c r="D20" s="89" t="s">
        <v>36</v>
      </c>
      <c r="E20" s="84" t="s">
        <v>167</v>
      </c>
    </row>
    <row r="21" spans="1:6" ht="12.75" customHeight="1" x14ac:dyDescent="0.2">
      <c r="A21" s="69"/>
      <c r="B21" s="14"/>
      <c r="C21" s="18"/>
      <c r="D21" s="19"/>
      <c r="E21" s="82" t="s">
        <v>169</v>
      </c>
    </row>
    <row r="22" spans="1:6" ht="12.75" customHeight="1" x14ac:dyDescent="0.2">
      <c r="A22" s="69"/>
      <c r="B22" s="14"/>
      <c r="C22" s="18"/>
      <c r="D22" s="19"/>
      <c r="E22" s="88"/>
    </row>
    <row r="23" spans="1:6" s="3" customFormat="1" ht="11.25" x14ac:dyDescent="0.2">
      <c r="A23" s="3" t="s">
        <v>157</v>
      </c>
    </row>
    <row r="24" spans="1:6" s="3" customFormat="1" ht="11.25" x14ac:dyDescent="0.2">
      <c r="A24" s="60"/>
      <c r="B24" s="78"/>
      <c r="C24" s="78"/>
      <c r="D24" s="61"/>
      <c r="E24" s="62"/>
    </row>
    <row r="25" spans="1:6" s="3" customFormat="1" ht="11.25" x14ac:dyDescent="0.2">
      <c r="A25" s="63"/>
      <c r="B25" s="79"/>
      <c r="C25" s="79"/>
      <c r="D25" s="64" t="s">
        <v>158</v>
      </c>
      <c r="E25" s="65" t="s">
        <v>171</v>
      </c>
    </row>
    <row r="26" spans="1:6" s="3" customFormat="1" ht="11.25" x14ac:dyDescent="0.2">
      <c r="A26" s="63"/>
      <c r="B26" s="79"/>
      <c r="C26" s="79"/>
      <c r="D26" s="64" t="s">
        <v>159</v>
      </c>
      <c r="E26" s="65" t="s">
        <v>172</v>
      </c>
    </row>
    <row r="27" spans="1:6" s="3" customFormat="1" ht="11.25" x14ac:dyDescent="0.2">
      <c r="A27" s="66" t="str">
        <f>cargo&amp;": "&amp;responsable</f>
        <v>DIRECTOR GENERAL: ENCARGADO CORRESPONDIENTE</v>
      </c>
      <c r="B27" s="67"/>
      <c r="C27" s="67"/>
      <c r="D27" s="67"/>
      <c r="E27" s="68"/>
    </row>
    <row r="28" spans="1:6" ht="12.75" customHeight="1" x14ac:dyDescent="0.2">
      <c r="F28" s="3" t="s">
        <v>42</v>
      </c>
    </row>
  </sheetData>
  <mergeCells count="3">
    <mergeCell ref="B8:D11"/>
    <mergeCell ref="A2:D3"/>
    <mergeCell ref="B4:D6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showGridLines="0" showZeros="0" zoomScaleNormal="100" workbookViewId="0">
      <selection activeCell="B3" sqref="B3:D4"/>
    </sheetView>
  </sheetViews>
  <sheetFormatPr baseColWidth="10" defaultColWidth="9.140625" defaultRowHeight="12.75" x14ac:dyDescent="0.2"/>
  <cols>
    <col min="1" max="1" width="11.7109375" customWidth="1"/>
    <col min="2" max="2" width="40.7109375" customWidth="1"/>
    <col min="3" max="3" width="10.7109375" customWidth="1"/>
    <col min="4" max="4" width="11.28515625" customWidth="1"/>
    <col min="5" max="5" width="9.7109375" customWidth="1"/>
    <col min="6" max="6" width="13.5703125" customWidth="1"/>
    <col min="7" max="7" width="8.5703125" customWidth="1"/>
    <col min="8" max="11" width="5.7109375" customWidth="1"/>
  </cols>
  <sheetData>
    <row r="1" spans="1:11" ht="11.25" customHeight="1" thickBot="1" x14ac:dyDescent="0.25">
      <c r="A1" s="3" t="s">
        <v>37</v>
      </c>
      <c r="B1" s="3"/>
      <c r="C1" s="3"/>
      <c r="D1" s="3"/>
      <c r="E1" s="3"/>
      <c r="F1" s="3"/>
      <c r="G1" s="3"/>
    </row>
    <row r="2" spans="1:11" ht="15" customHeight="1" thickTop="1" x14ac:dyDescent="0.2">
      <c r="A2" s="139" t="str">
        <f>razonsocial</f>
        <v>MI EMPRESA</v>
      </c>
      <c r="B2" s="140"/>
      <c r="C2" s="140"/>
      <c r="D2" s="140"/>
      <c r="E2" s="116"/>
      <c r="F2" s="16"/>
    </row>
    <row r="3" spans="1:11" ht="12.75" customHeight="1" x14ac:dyDescent="0.2">
      <c r="A3" s="119" t="s">
        <v>160</v>
      </c>
      <c r="B3" s="128" t="str">
        <f>nombrecliente</f>
        <v>Sistema de Comunicaciones y Transportes, Sistema de Transporte Colectivo Metro, Administración General de Recursos, Línea 12 (Línea Dorada)</v>
      </c>
      <c r="C3" s="128"/>
      <c r="D3" s="128"/>
      <c r="E3" s="6"/>
      <c r="F3" s="5"/>
    </row>
    <row r="4" spans="1:11" ht="12.75" customHeight="1" x14ac:dyDescent="0.2">
      <c r="A4" s="120"/>
      <c r="B4" s="128"/>
      <c r="C4" s="128"/>
      <c r="D4" s="128"/>
      <c r="E4" s="6"/>
      <c r="F4" s="5"/>
    </row>
    <row r="5" spans="1:11" ht="12.75" customHeight="1" x14ac:dyDescent="0.2">
      <c r="A5" s="119" t="s">
        <v>212</v>
      </c>
      <c r="B5" s="71" t="str">
        <f>numerodeconcurso</f>
        <v>2009/0257-0001</v>
      </c>
      <c r="C5" s="74" t="s">
        <v>38</v>
      </c>
      <c r="D5" s="107">
        <f>fechadeconcurso</f>
        <v>40017</v>
      </c>
      <c r="E5" s="6"/>
      <c r="F5" s="5"/>
    </row>
    <row r="6" spans="1:11" ht="12.75" customHeight="1" x14ac:dyDescent="0.2">
      <c r="A6" s="119" t="s">
        <v>162</v>
      </c>
      <c r="B6" s="1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28"/>
      <c r="D6" s="128"/>
      <c r="E6" s="6"/>
      <c r="F6" s="5"/>
    </row>
    <row r="7" spans="1:11" ht="12.75" customHeight="1" x14ac:dyDescent="0.2">
      <c r="A7" s="120"/>
      <c r="B7" s="128"/>
      <c r="C7" s="128"/>
      <c r="D7" s="128"/>
      <c r="E7" s="6"/>
      <c r="F7" s="5"/>
    </row>
    <row r="8" spans="1:11" ht="12.75" customHeight="1" x14ac:dyDescent="0.2">
      <c r="A8" s="120"/>
      <c r="B8" s="128"/>
      <c r="C8" s="128"/>
      <c r="D8" s="128"/>
      <c r="E8" s="6"/>
      <c r="F8" s="5"/>
    </row>
    <row r="9" spans="1:11" ht="12.75" customHeight="1" x14ac:dyDescent="0.2">
      <c r="A9" s="120"/>
      <c r="B9" s="86"/>
      <c r="C9" s="75"/>
      <c r="D9" s="75" t="s">
        <v>164</v>
      </c>
      <c r="E9" s="72" t="str">
        <f>plazocalculado&amp;" días naturales"</f>
        <v>153 días naturales</v>
      </c>
      <c r="F9" s="5"/>
    </row>
    <row r="10" spans="1:11" ht="12.75" customHeight="1" x14ac:dyDescent="0.2">
      <c r="A10" s="119" t="s">
        <v>163</v>
      </c>
      <c r="B10" s="4" t="str">
        <f>direcciondelaobra</f>
        <v>Tramo de Barranca del Muerto a Tlahuac.</v>
      </c>
      <c r="C10" s="76"/>
      <c r="D10" s="76" t="s">
        <v>165</v>
      </c>
      <c r="E10" s="107">
        <f>fechainicio</f>
        <v>40026</v>
      </c>
      <c r="F10" s="5"/>
    </row>
    <row r="11" spans="1:11" ht="12.75" customHeight="1" thickBot="1" x14ac:dyDescent="0.25">
      <c r="A11" s="21"/>
      <c r="B11" s="7" t="str">
        <f>ciudaddelaobra&amp;", "&amp;estadodelaobra</f>
        <v>México, Ciudad de México</v>
      </c>
      <c r="C11" s="77"/>
      <c r="D11" s="77" t="s">
        <v>166</v>
      </c>
      <c r="E11" s="108">
        <f>fechaterminacion</f>
        <v>40178</v>
      </c>
      <c r="F11" s="8"/>
    </row>
    <row r="12" spans="1:11" ht="11.25" customHeight="1" thickTop="1" x14ac:dyDescent="0.2">
      <c r="A12" s="3"/>
      <c r="B12" s="3"/>
      <c r="C12" s="3"/>
      <c r="D12" s="3"/>
      <c r="E12" s="3"/>
      <c r="F12" s="3"/>
      <c r="G12" s="3"/>
    </row>
    <row r="13" spans="1:11" ht="12.75" customHeight="1" x14ac:dyDescent="0.2">
      <c r="A13" s="9" t="s">
        <v>39</v>
      </c>
      <c r="B13" s="9"/>
      <c r="C13" s="10"/>
      <c r="D13" s="10"/>
      <c r="E13" s="10"/>
      <c r="F13" s="10"/>
      <c r="G13" s="10"/>
      <c r="H13" s="17"/>
      <c r="I13" s="17"/>
      <c r="J13" s="17"/>
      <c r="K13" s="17"/>
    </row>
    <row r="14" spans="1:11" ht="11.25" customHeight="1" thickBot="1" x14ac:dyDescent="0.25">
      <c r="A14" s="3"/>
      <c r="B14" s="3"/>
      <c r="C14" s="3"/>
      <c r="D14" s="3"/>
      <c r="E14" s="3"/>
      <c r="F14" s="3"/>
      <c r="G14" s="3"/>
    </row>
    <row r="15" spans="1:11" ht="15" customHeight="1" thickTop="1" thickBot="1" x14ac:dyDescent="0.25">
      <c r="A15" s="11" t="s">
        <v>40</v>
      </c>
      <c r="B15" s="125" t="s">
        <v>47</v>
      </c>
      <c r="C15" s="12" t="s">
        <v>43</v>
      </c>
      <c r="D15" s="12" t="s">
        <v>44</v>
      </c>
      <c r="E15" s="12" t="s">
        <v>214</v>
      </c>
      <c r="F15" s="95" t="s">
        <v>31</v>
      </c>
    </row>
    <row r="16" spans="1:11" ht="11.25" customHeight="1" thickTop="1" x14ac:dyDescent="0.2">
      <c r="A16" s="3" t="s">
        <v>41</v>
      </c>
      <c r="B16" s="3"/>
      <c r="C16" s="3"/>
      <c r="D16" s="3"/>
      <c r="F16" s="13"/>
      <c r="G16" s="3"/>
    </row>
    <row r="17" spans="1:6" ht="11.25" customHeight="1" x14ac:dyDescent="0.2">
      <c r="A17" s="81" t="s">
        <v>32</v>
      </c>
      <c r="B17" s="124" t="s">
        <v>150</v>
      </c>
      <c r="C17" s="109" t="s">
        <v>34</v>
      </c>
      <c r="D17" s="109" t="s">
        <v>35</v>
      </c>
      <c r="E17" s="123" t="s">
        <v>36</v>
      </c>
      <c r="F17" s="82" t="s">
        <v>169</v>
      </c>
    </row>
    <row r="18" spans="1:6" ht="11.25" customHeight="1" x14ac:dyDescent="0.2">
      <c r="A18" s="81"/>
      <c r="B18" s="126"/>
      <c r="C18" s="109"/>
      <c r="D18" s="109"/>
      <c r="E18" s="123"/>
      <c r="F18" s="84" t="s">
        <v>167</v>
      </c>
    </row>
    <row r="19" spans="1:6" ht="11.25" customHeight="1" x14ac:dyDescent="0.2">
      <c r="A19" s="81"/>
      <c r="B19" s="126"/>
      <c r="C19" s="109"/>
      <c r="D19" s="109"/>
      <c r="E19" s="123"/>
      <c r="F19" s="82"/>
    </row>
    <row r="20" spans="1:6" ht="11.25" customHeight="1" x14ac:dyDescent="0.2">
      <c r="B20" s="3"/>
      <c r="F20" s="3" t="s">
        <v>42</v>
      </c>
    </row>
  </sheetData>
  <mergeCells count="3">
    <mergeCell ref="A2:D2"/>
    <mergeCell ref="B3:D4"/>
    <mergeCell ref="B6:D8"/>
  </mergeCells>
  <pageMargins left="0.51181102362204722" right="0.23622047244094491" top="0.43307086614173229" bottom="0.43307086614173229" header="0.27559055118110237" footer="0.27559055118110237"/>
  <pageSetup fitToHeight="1000"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59</vt:i4>
      </vt:variant>
    </vt:vector>
  </HeadingPairs>
  <TitlesOfParts>
    <vt:vector size="67" baseType="lpstr">
      <vt:lpstr>N_Campos Generales</vt:lpstr>
      <vt:lpstr>N_Campos Especificos</vt:lpstr>
      <vt:lpstr>a)Estándar (E)</vt:lpstr>
      <vt:lpstr>b)Estándar (T)</vt:lpstr>
      <vt:lpstr>c)Estándar2 (E)</vt:lpstr>
      <vt:lpstr>d)Estándar3 (E)</vt:lpstr>
      <vt:lpstr>e)Estándar4 (E)</vt:lpstr>
      <vt:lpstr>f)Estándar sin Acumulados</vt:lpstr>
      <vt:lpstr>area</vt:lpstr>
      <vt:lpstr>cargo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umiranda</cp:lastModifiedBy>
  <cp:lastPrinted>2011-07-18T21:58:50Z</cp:lastPrinted>
  <dcterms:created xsi:type="dcterms:W3CDTF">2009-08-25T23:49:20Z</dcterms:created>
  <dcterms:modified xsi:type="dcterms:W3CDTF">2025-08-15T23:49:05Z</dcterms:modified>
</cp:coreProperties>
</file>